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Bhagwan Bajirao Bhosale\"/>
    </mc:Choice>
  </mc:AlternateContent>
  <xr:revisionPtr revIDLastSave="0" documentId="13_ncr:1_{6F79A9CA-1953-40F0-AA48-FCD6BF2A5BDF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0" i="4" l="1"/>
  <c r="T10" i="4"/>
  <c r="Q9" i="4"/>
  <c r="T9" i="4"/>
  <c r="Q8" i="4"/>
  <c r="T8" i="4"/>
  <c r="Q7" i="4"/>
  <c r="T7" i="4"/>
  <c r="E19" i="4"/>
  <c r="E18" i="4"/>
  <c r="H20" i="4"/>
  <c r="H33" i="4"/>
  <c r="I18" i="4" l="1"/>
  <c r="Q12" i="4" l="1"/>
  <c r="P12" i="4"/>
  <c r="P11" i="4"/>
  <c r="Q11" i="4" s="1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<sst xmlns="http://schemas.openxmlformats.org/spreadsheetml/2006/main" count="29" uniqueCount="26">
  <si>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</si>
  <si>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</si>
  <si>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</si>
  <si>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</si>
  <si>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</si>
  <si>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</si>
  <si>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</si>
  <si>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</si>
  <si>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</si>
  <si>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</si>
  <si>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</si>
  <si>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</si>
  <si>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</si>
  <si>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1108, 11th Floor, Wing - A, Ceratec Avika, Village - Yeoalewadi, Pune</t>
  </si>
  <si>
    <t>ca</t>
  </si>
  <si>
    <t>loan - 15 lakhs</t>
  </si>
  <si>
    <t>agreemtn  - 02.4.2019</t>
  </si>
  <si>
    <t xml:space="preserve">av </t>
  </si>
  <si>
    <t>sd</t>
  </si>
  <si>
    <t>rd</t>
  </si>
  <si>
    <t>bv</t>
  </si>
  <si>
    <t>rate</t>
  </si>
  <si>
    <t>fmv</t>
  </si>
  <si>
    <t>5000/- to 6000/- on sa</t>
  </si>
  <si>
    <t>bua</t>
  </si>
  <si>
    <t>part oc - 2020.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</si>
</sst>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106406</xdr:colOff>
      <xdr:row>32</xdr:row>
      <xdr:rowOff>19877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5378C3-215A-46C9-B9FD-ABE1CFFFB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688806" cy="59253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26</xdr:col>
      <xdr:colOff>68811</xdr:colOff>
      <xdr:row>39</xdr:row>
      <xdr:rowOff>181878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5820F6-3F1C-4CF0-9051-DA8C2F745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5308811" cy="646837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563415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6A5A45-47A0-40DB-9DCD-EEE52401A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0317015" cy="8659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545383</xdr:colOff>
      <xdr:row>43</xdr:row>
      <xdr:rowOff>124912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FA6721-640F-4C97-821A-85AD00E60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614183" cy="77925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26</xdr:col>
      <xdr:colOff>440423</xdr:colOff>
      <xdr:row>48</xdr:row>
      <xdr:rowOff>77301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D5C1D7-CF1F-4F1F-8508-7DCE965B8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6290023" cy="78878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C09F30-8B16-425E-A07E-978198A7C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CAC89D-96F9-4AC6-BB3E-216A0CABE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3EB6C4-777D-43FD-BA9C-63DAF2931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EF574B-6917-4D08-BA40-1F5211B24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U13" sqref="U1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550</v>
      </c>
      <c r="C2" s="4">
        <f>B2*1.2</f>
        <v>660</v>
      </c>
      <c r="D2" s="4">
        <f t="shared" ref="D2:D13" si="2">C2*1.2</f>
        <v>792</v>
      </c>
      <c r="E2" s="5">
        <f t="shared" ref="E2:E13" si="3">R2</f>
        <v>3000000</v>
      </c>
      <c r="F2" s="10">
        <f t="shared" ref="F2:F13" si="4">ROUND((E2/B2),0)</f>
        <v>5455</v>
      </c>
      <c r="G2" s="10">
        <f t="shared" ref="G2:G13" si="5">ROUND((E2/C2),0)</f>
        <v>4545</v>
      </c>
      <c r="H2" s="10">
        <f t="shared" ref="H2:H13" si="6">ROUND((E2/D2),0)</f>
        <v>3788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550</v>
      </c>
      <c r="R2" s="2">
        <v>3000000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413</v>
      </c>
      <c r="C3" s="4">
        <f t="shared" ref="C3:C15" si="9">B3*1.2</f>
        <v>495.59999999999997</v>
      </c>
      <c r="D3" s="4">
        <f t="shared" si="2"/>
        <v>594.71999999999991</v>
      </c>
      <c r="E3" s="5">
        <f t="shared" si="3"/>
        <v>3100000</v>
      </c>
      <c r="F3" s="15">
        <f t="shared" si="4"/>
        <v>7506</v>
      </c>
      <c r="G3" s="10">
        <f t="shared" si="5"/>
        <v>6255</v>
      </c>
      <c r="H3" s="10">
        <f t="shared" si="6"/>
        <v>5213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413</v>
      </c>
      <c r="R3" s="2">
        <v>3100000</v>
      </c>
      <c r="S3" s="8"/>
      <c r="T3" s="8"/>
    </row>
    <row r="4" spans="1:20" x14ac:dyDescent="0.25">
      <c r="A4" s="4">
        <f t="shared" si="0"/>
        <v>0</v>
      </c>
      <c r="B4" s="4">
        <f t="shared" si="1"/>
        <v>380</v>
      </c>
      <c r="C4" s="4">
        <f t="shared" si="9"/>
        <v>456</v>
      </c>
      <c r="D4" s="4">
        <f t="shared" si="2"/>
        <v>547.19999999999993</v>
      </c>
      <c r="E4" s="16">
        <f t="shared" si="3"/>
        <v>3036000</v>
      </c>
      <c r="F4" s="15">
        <f t="shared" si="4"/>
        <v>7989</v>
      </c>
      <c r="G4" s="10">
        <f t="shared" si="5"/>
        <v>6658</v>
      </c>
      <c r="H4" s="10">
        <f t="shared" si="6"/>
        <v>5548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380</v>
      </c>
      <c r="R4" s="2">
        <v>3036000</v>
      </c>
      <c r="S4" s="8"/>
      <c r="T4" s="8"/>
    </row>
    <row r="5" spans="1:20" x14ac:dyDescent="0.25">
      <c r="A5" s="4">
        <f t="shared" si="0"/>
        <v>0</v>
      </c>
      <c r="B5" s="4">
        <f t="shared" si="1"/>
        <v>419</v>
      </c>
      <c r="C5" s="4">
        <f t="shared" si="9"/>
        <v>502.79999999999995</v>
      </c>
      <c r="D5" s="4">
        <f t="shared" si="2"/>
        <v>603.3599999999999</v>
      </c>
      <c r="E5" s="16">
        <f t="shared" si="3"/>
        <v>3500000</v>
      </c>
      <c r="F5" s="10">
        <f t="shared" si="4"/>
        <v>8353</v>
      </c>
      <c r="G5" s="10">
        <f t="shared" si="5"/>
        <v>6961</v>
      </c>
      <c r="H5" s="10">
        <f t="shared" si="6"/>
        <v>5801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419</v>
      </c>
      <c r="R5" s="2">
        <v>3500000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445</v>
      </c>
      <c r="C6" s="4">
        <f t="shared" si="9"/>
        <v>534</v>
      </c>
      <c r="D6" s="4">
        <f t="shared" si="2"/>
        <v>640.79999999999995</v>
      </c>
      <c r="E6" s="16">
        <f t="shared" si="3"/>
        <v>3500000</v>
      </c>
      <c r="F6" s="15">
        <f t="shared" si="4"/>
        <v>7865</v>
      </c>
      <c r="G6" s="10">
        <f t="shared" si="5"/>
        <v>6554</v>
      </c>
      <c r="H6" s="10">
        <f t="shared" si="6"/>
        <v>5462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445</v>
      </c>
      <c r="R6" s="2">
        <v>3500000</v>
      </c>
      <c r="S6" s="8"/>
    </row>
    <row r="7" spans="1:20" x14ac:dyDescent="0.25">
      <c r="A7" s="4">
        <f t="shared" si="0"/>
        <v>0</v>
      </c>
      <c r="B7" s="4">
        <f t="shared" si="1"/>
        <v>691.47935999999993</v>
      </c>
      <c r="C7" s="4">
        <f t="shared" si="9"/>
        <v>829.77523199999985</v>
      </c>
      <c r="D7" s="4">
        <f t="shared" si="2"/>
        <v>995.73027839999975</v>
      </c>
      <c r="E7" s="16">
        <f t="shared" si="3"/>
        <v>4900000</v>
      </c>
      <c r="F7" s="10">
        <f t="shared" si="4"/>
        <v>7086</v>
      </c>
      <c r="G7" s="10">
        <f t="shared" si="5"/>
        <v>5905</v>
      </c>
      <c r="H7" s="10">
        <f t="shared" si="6"/>
        <v>4921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>T7*10.764</f>
        <v>691.47935999999993</v>
      </c>
      <c r="R7" s="2">
        <v>4900000</v>
      </c>
      <c r="S7" s="8"/>
      <c r="T7" s="8">
        <f>57.94+6.3</f>
        <v>64.239999999999995</v>
      </c>
    </row>
    <row r="8" spans="1:20" x14ac:dyDescent="0.25">
      <c r="A8" s="4">
        <f t="shared" si="0"/>
        <v>0</v>
      </c>
      <c r="B8" s="4">
        <f t="shared" si="1"/>
        <v>607.08960000000002</v>
      </c>
      <c r="C8" s="4">
        <f t="shared" si="9"/>
        <v>728.50752</v>
      </c>
      <c r="D8" s="4">
        <f t="shared" si="2"/>
        <v>874.209024</v>
      </c>
      <c r="E8" s="16">
        <f t="shared" si="3"/>
        <v>3900000</v>
      </c>
      <c r="F8" s="15">
        <f t="shared" si="4"/>
        <v>6424</v>
      </c>
      <c r="G8" s="10">
        <f t="shared" si="5"/>
        <v>5353</v>
      </c>
      <c r="H8" s="10">
        <f t="shared" si="6"/>
        <v>4461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>T8*10.764</f>
        <v>607.08960000000002</v>
      </c>
      <c r="R8" s="2">
        <v>3900000</v>
      </c>
      <c r="S8" s="8"/>
      <c r="T8" s="8">
        <f>50.77+5.63</f>
        <v>56.400000000000006</v>
      </c>
    </row>
    <row r="9" spans="1:20" x14ac:dyDescent="0.25">
      <c r="A9" s="4">
        <f t="shared" si="0"/>
        <v>0</v>
      </c>
      <c r="B9" s="4">
        <f t="shared" si="1"/>
        <v>608.59655999999995</v>
      </c>
      <c r="C9" s="4">
        <f t="shared" si="9"/>
        <v>730.3158719999999</v>
      </c>
      <c r="D9" s="4">
        <f t="shared" si="2"/>
        <v>876.37904639999988</v>
      </c>
      <c r="E9" s="16">
        <f t="shared" si="3"/>
        <v>4451000</v>
      </c>
      <c r="F9" s="10">
        <f t="shared" si="4"/>
        <v>7314</v>
      </c>
      <c r="G9" s="10">
        <f t="shared" si="5"/>
        <v>6095</v>
      </c>
      <c r="H9" s="10">
        <f t="shared" si="6"/>
        <v>5079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>T9*10.764</f>
        <v>608.59655999999995</v>
      </c>
      <c r="R9" s="2">
        <v>4451000</v>
      </c>
      <c r="S9" s="8"/>
      <c r="T9" s="8">
        <f>50.92+5.62</f>
        <v>56.54</v>
      </c>
    </row>
    <row r="10" spans="1:20" x14ac:dyDescent="0.25">
      <c r="A10" s="4">
        <f t="shared" si="0"/>
        <v>0</v>
      </c>
      <c r="B10" s="4">
        <f t="shared" si="1"/>
        <v>487.60919999999993</v>
      </c>
      <c r="C10" s="4">
        <f t="shared" si="9"/>
        <v>585.13103999999987</v>
      </c>
      <c r="D10" s="4">
        <f t="shared" si="2"/>
        <v>702.15724799999987</v>
      </c>
      <c r="E10" s="16">
        <f t="shared" si="3"/>
        <v>3000000</v>
      </c>
      <c r="F10" s="15">
        <f t="shared" si="4"/>
        <v>6152</v>
      </c>
      <c r="G10" s="10">
        <f t="shared" si="5"/>
        <v>5127</v>
      </c>
      <c r="H10" s="10">
        <f t="shared" si="6"/>
        <v>4273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>45.3*10.764</f>
        <v>487.60919999999993</v>
      </c>
      <c r="R10" s="2">
        <v>3000000</v>
      </c>
      <c r="S10" s="8"/>
      <c r="T10" s="8">
        <f>36+9.3</f>
        <v>45.3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ref="Q2:Q12" si="10">P11/1.2</f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6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4:24" x14ac:dyDescent="0.25">
      <c r="G17" t="s">
        <v>13</v>
      </c>
    </row>
    <row r="18" spans="4:24" x14ac:dyDescent="0.25">
      <c r="D18" t="s">
        <v>24</v>
      </c>
      <c r="E18">
        <f>39.633*10.764</f>
        <v>426.60961200000003</v>
      </c>
      <c r="G18" t="s">
        <v>14</v>
      </c>
      <c r="H18">
        <v>388</v>
      </c>
      <c r="I18">
        <f>36.03*10.764</f>
        <v>387.82691999999997</v>
      </c>
    </row>
    <row r="19" spans="4:24" x14ac:dyDescent="0.25">
      <c r="E19">
        <f>E18/H18</f>
        <v>1.0995093092783506</v>
      </c>
      <c r="G19" t="s">
        <v>21</v>
      </c>
      <c r="H19">
        <v>7000</v>
      </c>
    </row>
    <row r="20" spans="4:24" x14ac:dyDescent="0.25">
      <c r="G20" t="s">
        <v>22</v>
      </c>
      <c r="H20">
        <f>H19*H18</f>
        <v>2716000</v>
      </c>
    </row>
    <row r="22" spans="4:24" x14ac:dyDescent="0.25">
      <c r="G22" s="6"/>
      <c r="H22" s="6"/>
    </row>
    <row r="24" spans="4:24" x14ac:dyDescent="0.25">
      <c r="P24" s="11"/>
      <c r="Q24" s="11"/>
      <c r="R24" s="13"/>
      <c r="T24" s="11"/>
      <c r="U24" s="11"/>
      <c r="V24" s="11"/>
      <c r="W24" s="11"/>
      <c r="X24" s="11"/>
    </row>
    <row r="25" spans="4:24" x14ac:dyDescent="0.25">
      <c r="G25" t="s">
        <v>25</v>
      </c>
      <c r="P25" s="11"/>
      <c r="Q25" s="14"/>
      <c r="R25" s="14"/>
      <c r="T25" s="14"/>
      <c r="U25" s="14"/>
      <c r="V25" s="11"/>
      <c r="W25" s="11"/>
      <c r="X25" s="11"/>
    </row>
    <row r="26" spans="4:24" x14ac:dyDescent="0.25">
      <c r="G26" t="s">
        <v>23</v>
      </c>
      <c r="P26" s="11"/>
      <c r="Q26" s="11"/>
      <c r="R26" s="11"/>
      <c r="T26" s="11"/>
      <c r="U26" s="11"/>
      <c r="V26" s="11"/>
      <c r="W26" s="11"/>
      <c r="X26" s="11"/>
    </row>
    <row r="27" spans="4:24" x14ac:dyDescent="0.25">
      <c r="G27" t="s">
        <v>15</v>
      </c>
      <c r="P27" s="11"/>
      <c r="Q27" s="11"/>
      <c r="R27" s="11"/>
      <c r="T27" s="11"/>
      <c r="U27" s="11"/>
      <c r="V27" s="11"/>
      <c r="W27" s="11"/>
      <c r="X27" s="11"/>
    </row>
    <row r="28" spans="4:24" x14ac:dyDescent="0.25">
      <c r="P28" s="11"/>
      <c r="Q28" s="11"/>
      <c r="R28" s="12"/>
      <c r="T28" s="12"/>
      <c r="U28" s="12"/>
      <c r="V28" s="11"/>
      <c r="W28" s="11"/>
      <c r="X28" s="11"/>
    </row>
    <row r="29" spans="4:24" x14ac:dyDescent="0.25">
      <c r="G29" t="s">
        <v>16</v>
      </c>
      <c r="P29" s="11"/>
      <c r="Q29" s="11"/>
      <c r="R29" s="11"/>
      <c r="T29" s="11"/>
      <c r="U29" s="11"/>
      <c r="V29" s="11"/>
      <c r="W29" s="11"/>
      <c r="X29" s="11"/>
    </row>
    <row r="30" spans="4:24" x14ac:dyDescent="0.25">
      <c r="G30" t="s">
        <v>17</v>
      </c>
      <c r="H30">
        <v>1511300</v>
      </c>
      <c r="P30" s="11"/>
      <c r="Q30" s="11"/>
      <c r="R30" s="11"/>
      <c r="T30" s="11"/>
      <c r="U30" s="11"/>
      <c r="V30" s="11"/>
      <c r="W30" s="11"/>
      <c r="X30" s="11"/>
    </row>
    <row r="31" spans="4:24" x14ac:dyDescent="0.25">
      <c r="G31" t="s">
        <v>18</v>
      </c>
      <c r="H31">
        <v>105800</v>
      </c>
      <c r="P31" s="11"/>
      <c r="Q31" s="11"/>
      <c r="R31" s="11"/>
      <c r="T31" s="11"/>
      <c r="U31" s="11"/>
      <c r="V31" s="11"/>
      <c r="W31" s="11"/>
      <c r="X31" s="11"/>
    </row>
    <row r="32" spans="4:24" x14ac:dyDescent="0.25">
      <c r="G32" t="s">
        <v>19</v>
      </c>
      <c r="H32">
        <v>15200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7:24" x14ac:dyDescent="0.25">
      <c r="G33" t="s">
        <v>20</v>
      </c>
      <c r="H33">
        <f>SUM(H30:H32)</f>
        <v>1632300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7:24" x14ac:dyDescent="0.25">
      <c r="Q34" s="11"/>
      <c r="R34" s="11"/>
    </row>
    <row r="35" spans="7:24" x14ac:dyDescent="0.25">
      <c r="Q35" s="11"/>
      <c r="R35" s="11"/>
      <c r="T35" s="6"/>
    </row>
    <row r="36" spans="7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0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2024-02-26T10:00:05Z</dcterms:modified>
</cp:coreProperties>
</file>