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Vijay Chordiya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Sheet6" sheetId="41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23" l="1"/>
  <c r="G26" i="37" l="1"/>
  <c r="F56" i="31"/>
  <c r="R24" i="4"/>
  <c r="O24" i="4" l="1"/>
  <c r="N8" i="24" l="1"/>
  <c r="N7" i="24"/>
  <c r="N6" i="24"/>
  <c r="N5" i="24"/>
  <c r="I23" i="4" l="1"/>
  <c r="O29" i="24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D2" i="25"/>
  <c r="E2" i="25" s="1"/>
  <c r="D9" i="25" l="1"/>
  <c r="C10" i="25" s="1"/>
  <c r="E10" i="25" s="1"/>
  <c r="E5" i="25"/>
  <c r="Q10" i="4" l="1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B11" i="4" s="1"/>
  <c r="C11" i="4" s="1"/>
  <c r="D11" i="4" s="1"/>
  <c r="B12" i="4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l="1"/>
  <c r="C19" i="23" s="1"/>
  <c r="C20" i="23" s="1"/>
  <c r="B20" i="23" s="1"/>
  <c r="C21" i="23" l="1"/>
  <c r="C25" i="23"/>
  <c r="J19" i="4"/>
  <c r="I19" i="4"/>
  <c r="E19" i="4"/>
  <c r="A19" i="4"/>
  <c r="J18" i="4"/>
  <c r="I18" i="4"/>
  <c r="E18" i="4"/>
  <c r="A18" i="4"/>
  <c r="J17" i="4"/>
  <c r="I17" i="4"/>
  <c r="E17" i="4"/>
  <c r="A17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<sst xmlns="http://schemas.openxmlformats.org/spreadsheetml/2006/main" count="131" uniqueCount="101">
  <si>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</si>
  <si>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</si>
  <si>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</si>
  <si>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</si>
  <si>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</si>
  <si>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</si>
  <si>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</si>
  <si>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</si>
  <si>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</si>
  <si>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</si>
  <si>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</si>
  <si>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</si>
  <si>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</si>
  <si>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</si>
  <si>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</si>
  <si>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</si>
  <si>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</si>
  <si>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</si>
  <si>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</si>
  <si>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</si>
  <si>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</si>
  <si>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</si>
  <si>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</si>
  <si>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</si>
  <si>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</si>
  <si>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</si>
  <si>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</si>
  <si>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</si>
  <si>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</si>
  <si>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</si>
  <si>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</si>
  <si>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</si>
  <si>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</si>
  <si>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</si>
  <si>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</si>
  <si>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</si>
  <si>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</si>
  <si>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</si>
  <si>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</si>
  <si>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</si>
  <si>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</si>
  <si>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</si>
  <si>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</si>
  <si>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</si>
  <si>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</si>
  <si>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</si>
  <si>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</si>
  <si>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</si>
  <si>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</si>
  <si>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</si>
  <si>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</si>
  <si>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</si>
  <si>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</si>
  <si>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</si>
  <si>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</si>
  <si>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</si>
  <si>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</si>
  <si>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</si>
  <si>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</si>
  <si>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</si>
  <si>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</si>
  <si>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</si>
  <si>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</si>
  <si>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</si>
  <si>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</si>
  <si>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</si>
  <si>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</si>
  <si>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</si>
  <si>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</si>
  <si>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</si>
  <si>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</si>
  <si>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</si>
  <si>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</si>
  <si>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</si>
  <si>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</si>
  <si>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</si>
  <si>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</si>
  <si>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</si>
  <si>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</si>
  <si>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</si>
  <si>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</si>
  <si>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</si>
  <si>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</si>
  <si>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</si>
  <si>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</si>
  <si>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</si>
  <si>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</si>
  <si>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</si>
  <si>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</si>
  <si>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</si>
  <si>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</si>
  <si>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</si>
  <si>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</si>
  <si>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</si>
  <si>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</si>
  <si>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</si>
  <si>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</si>
  <si>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</si>
  <si>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Ground + First Floor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</si>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</sst>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1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224118</xdr:colOff>
      <xdr:row>0</xdr:row>
      <xdr:rowOff>89647</xdr:rowOff>
    </xdr:from>
    <xdr:to>
      <xdr:col>15</xdr:col>
      <xdr:colOff>263062</xdr:colOff>
      <xdr:row>19</xdr:row>
      <xdr:rowOff>174909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44589" y="89647"/>
          <a:ext cx="6695238" cy="37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zoomScaleNormal="100" workbookViewId="0">
      <selection activeCell="E13" sqref="E13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2035</v>
      </c>
      <c r="F2" s="75"/>
      <c r="G2" s="121" t="s">
        <v>76</v>
      </c>
      <c r="H2" s="122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0</v>
      </c>
      <c r="D5" s="57" t="s">
        <v>61</v>
      </c>
      <c r="E5" s="58">
        <f>ROUND(C5/10.764,0)</f>
        <v>0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v>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0</v>
      </c>
      <c r="D10" s="57" t="s">
        <v>61</v>
      </c>
      <c r="E10" s="58">
        <f>ROUND(C10/10.764,0)</f>
        <v>0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0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0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v>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v>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0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/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v>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7" zoomScaleNormal="100" workbookViewId="0">
      <selection activeCell="E10" sqref="E10"/>
    </sheetView>
  </sheetViews>
  <sheetFormatPr defaultRowHeight="15"/>
  <cols>
    <col min="1" max="1" width="21.7109375" bestFit="1" customWidth="1"/>
    <col min="2" max="2" width="17" customWidth="1"/>
    <col min="3" max="3" width="19.140625" style="16" customWidth="1"/>
    <col min="4" max="4" width="15.5703125" style="16" bestFit="1" customWidth="1"/>
    <col min="5" max="5" width="27.140625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C2" s="16" t="s">
        <v>98</v>
      </c>
      <c r="D2" s="17"/>
      <c r="F2" s="78"/>
      <c r="G2" s="78"/>
    </row>
    <row r="3" spans="1:8">
      <c r="A3" s="15" t="s">
        <v>13</v>
      </c>
      <c r="B3" s="19"/>
      <c r="C3" s="20">
        <v>3350</v>
      </c>
      <c r="D3" s="21" t="s">
        <v>99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1350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118"/>
      <c r="G10" s="78"/>
    </row>
    <row r="11" spans="1:8">
      <c r="A11" s="15"/>
      <c r="B11" s="26"/>
      <c r="C11" s="27">
        <f>C10%</f>
        <v>0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1350</v>
      </c>
      <c r="D14" s="23"/>
      <c r="F14" s="118"/>
      <c r="G14" s="118"/>
    </row>
    <row r="15" spans="1:8">
      <c r="B15" s="19"/>
      <c r="C15" s="20"/>
      <c r="D15" s="23"/>
      <c r="F15" s="78"/>
      <c r="G15" s="118"/>
    </row>
    <row r="16" spans="1:8">
      <c r="A16" s="28" t="s">
        <v>23</v>
      </c>
      <c r="B16" s="29"/>
      <c r="C16" s="21">
        <f>C14+C13</f>
        <v>3350</v>
      </c>
      <c r="D16" s="21"/>
      <c r="E16" s="61"/>
      <c r="F16" s="78"/>
      <c r="G16" s="118"/>
    </row>
    <row r="17" spans="1:8">
      <c r="B17" s="24"/>
      <c r="C17" s="25"/>
      <c r="D17" s="25"/>
      <c r="F17" s="78"/>
      <c r="G17" s="118"/>
      <c r="H17" s="119"/>
    </row>
    <row r="18" spans="1:8" ht="16.5">
      <c r="A18" s="28" t="s">
        <v>100</v>
      </c>
      <c r="B18" s="7"/>
      <c r="C18" s="76">
        <v>2945</v>
      </c>
      <c r="D18" s="76"/>
      <c r="E18" s="77"/>
      <c r="F18" s="78"/>
      <c r="G18" s="78"/>
    </row>
    <row r="19" spans="1:8">
      <c r="A19" s="15"/>
      <c r="B19" s="6"/>
      <c r="C19" s="30">
        <f>C18*C16</f>
        <v>9865750</v>
      </c>
      <c r="D19" s="78" t="s">
        <v>68</v>
      </c>
      <c r="E19" s="30"/>
      <c r="F19" s="78"/>
      <c r="G19" s="118"/>
    </row>
    <row r="20" spans="1:8">
      <c r="A20" s="15"/>
      <c r="B20" s="61">
        <f>C20*0.8</f>
        <v>7497970</v>
      </c>
      <c r="C20" s="31">
        <f>C19*95%</f>
        <v>9372462.5</v>
      </c>
      <c r="D20" s="78" t="s">
        <v>24</v>
      </c>
      <c r="E20" s="31"/>
      <c r="F20" s="78"/>
      <c r="G20" s="118"/>
    </row>
    <row r="21" spans="1:8">
      <c r="A21" s="15"/>
      <c r="C21" s="31">
        <f>C19*80%</f>
        <v>7892600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5890000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20553.645833333332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>
        <v>273.6155</v>
      </c>
      <c r="D28" s="120">
        <f>C28*10.764</f>
        <v>2945.1972419999997</v>
      </c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D1" zoomScaleNormal="100" workbookViewId="0">
      <selection activeCell="P16" sqref="P16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5">
        <v>0</v>
      </c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5">
        <v>0</v>
      </c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 t="str">
        <f t="shared" si="4"/>
        <v xml:space="preserve"> </v>
      </c>
      <c r="F10" s="4" t="e">
        <f t="shared" si="5"/>
        <v>#VALUE!</v>
      </c>
      <c r="G10" s="4" t="e">
        <f t="shared" si="6"/>
        <v>#VALUE!</v>
      </c>
      <c r="H10" s="4" t="e">
        <f t="shared" si="7"/>
        <v>#VALUE!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0">O10/1.2</f>
        <v>0</v>
      </c>
      <c r="Q10" s="75">
        <f t="shared" ref="Q10" si="11">P10/1.2</f>
        <v>0</v>
      </c>
      <c r="R10" s="2" t="s">
        <v>97</v>
      </c>
      <c r="S10" s="2"/>
    </row>
    <row r="11" spans="1:35" ht="16.5">
      <c r="A11" s="4">
        <f t="shared" si="0"/>
        <v>0</v>
      </c>
      <c r="B11" s="4">
        <f t="shared" si="1"/>
        <v>1000</v>
      </c>
      <c r="C11" s="4">
        <f t="shared" si="2"/>
        <v>1200</v>
      </c>
      <c r="D11" s="4">
        <f t="shared" si="3"/>
        <v>1440</v>
      </c>
      <c r="E11" s="5">
        <f t="shared" si="4"/>
        <v>6000000</v>
      </c>
      <c r="F11" s="4">
        <f t="shared" si="5"/>
        <v>6000</v>
      </c>
      <c r="G11" s="4">
        <f t="shared" si="6"/>
        <v>5000</v>
      </c>
      <c r="H11" s="4">
        <f t="shared" si="7"/>
        <v>4167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2">O11/1.2</f>
        <v>0</v>
      </c>
      <c r="Q11">
        <v>1000</v>
      </c>
      <c r="R11" s="2">
        <v>6000000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2000</v>
      </c>
      <c r="C12" s="4">
        <f t="shared" si="2"/>
        <v>2400</v>
      </c>
      <c r="D12" s="4">
        <f t="shared" si="3"/>
        <v>2880</v>
      </c>
      <c r="E12" s="5">
        <f t="shared" si="4"/>
        <v>17000000</v>
      </c>
      <c r="F12" s="4">
        <f t="shared" si="5"/>
        <v>8500</v>
      </c>
      <c r="G12" s="4">
        <f t="shared" si="6"/>
        <v>7083</v>
      </c>
      <c r="H12" s="4">
        <f t="shared" si="7"/>
        <v>5903</v>
      </c>
      <c r="I12" s="4">
        <f t="shared" si="8"/>
        <v>0</v>
      </c>
      <c r="J12" s="4">
        <f t="shared" si="9"/>
        <v>0</v>
      </c>
      <c r="Q12">
        <v>2000</v>
      </c>
      <c r="R12" s="2">
        <v>17000000</v>
      </c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R13" s="2"/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R14" s="2"/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R15" s="2"/>
      <c r="S15" s="2"/>
    </row>
    <row r="16" spans="1:35">
      <c r="A16" s="4">
        <f t="shared" ref="A16:A19" si="13">N16</f>
        <v>0</v>
      </c>
      <c r="B16" s="4">
        <f t="shared" ref="B16:B19" si="14">Q16</f>
        <v>0</v>
      </c>
      <c r="C16" s="4">
        <f t="shared" ref="C16:C19" si="15">B16*1.2</f>
        <v>0</v>
      </c>
      <c r="D16" s="4">
        <f t="shared" ref="D16:D19" si="16">C16*1.2</f>
        <v>0</v>
      </c>
      <c r="E16" s="5">
        <f t="shared" ref="E16:E19" si="17">R16</f>
        <v>0</v>
      </c>
      <c r="F16" s="4" t="e">
        <f t="shared" ref="F16:F19" si="18">ROUND((E16/B16),0)</f>
        <v>#DIV/0!</v>
      </c>
      <c r="G16" s="4" t="e">
        <f t="shared" ref="G16:G19" si="19">ROUND((E16/C16),0)</f>
        <v>#DIV/0!</v>
      </c>
      <c r="H16" s="4" t="e">
        <f t="shared" ref="H16:H19" si="20">ROUND((E16/D16),0)</f>
        <v>#DIV/0!</v>
      </c>
      <c r="I16" s="4">
        <f t="shared" ref="I16:J19" si="21">T16</f>
        <v>0</v>
      </c>
      <c r="J16" s="4">
        <f t="shared" si="21"/>
        <v>0</v>
      </c>
      <c r="R16" s="2"/>
      <c r="S16" s="2"/>
    </row>
    <row r="17" spans="1:19">
      <c r="A17" s="4">
        <f t="shared" si="13"/>
        <v>0</v>
      </c>
      <c r="B17" s="4">
        <f t="shared" si="14"/>
        <v>0</v>
      </c>
      <c r="C17" s="4">
        <f t="shared" si="15"/>
        <v>0</v>
      </c>
      <c r="D17" s="4">
        <f t="shared" si="16"/>
        <v>0</v>
      </c>
      <c r="E17" s="5">
        <f t="shared" si="17"/>
        <v>0</v>
      </c>
      <c r="F17" s="4" t="e">
        <f t="shared" si="18"/>
        <v>#DIV/0!</v>
      </c>
      <c r="G17" s="4" t="e">
        <f t="shared" si="19"/>
        <v>#DIV/0!</v>
      </c>
      <c r="H17" s="4" t="e">
        <f t="shared" si="20"/>
        <v>#DIV/0!</v>
      </c>
      <c r="I17" s="4">
        <f t="shared" si="21"/>
        <v>0</v>
      </c>
      <c r="J17" s="4">
        <f t="shared" si="21"/>
        <v>0</v>
      </c>
      <c r="R17" s="2"/>
      <c r="S17" s="2"/>
    </row>
    <row r="18" spans="1:19">
      <c r="A18" s="4">
        <f t="shared" si="13"/>
        <v>0</v>
      </c>
      <c r="B18" s="4">
        <f t="shared" si="14"/>
        <v>0</v>
      </c>
      <c r="C18" s="4">
        <f t="shared" si="15"/>
        <v>0</v>
      </c>
      <c r="D18" s="4">
        <f t="shared" si="16"/>
        <v>0</v>
      </c>
      <c r="E18" s="5">
        <f t="shared" si="17"/>
        <v>0</v>
      </c>
      <c r="F18" s="4" t="e">
        <f t="shared" si="18"/>
        <v>#DIV/0!</v>
      </c>
      <c r="G18" s="4" t="e">
        <f t="shared" si="19"/>
        <v>#DIV/0!</v>
      </c>
      <c r="H18" s="4" t="e">
        <f t="shared" si="20"/>
        <v>#DIV/0!</v>
      </c>
      <c r="I18" s="4">
        <f t="shared" si="21"/>
        <v>0</v>
      </c>
      <c r="J18" s="4">
        <f t="shared" si="21"/>
        <v>0</v>
      </c>
      <c r="R18" s="2"/>
      <c r="S18" s="2"/>
    </row>
    <row r="19" spans="1:19">
      <c r="A19" s="4">
        <f t="shared" si="13"/>
        <v>0</v>
      </c>
      <c r="B19" s="4">
        <f t="shared" si="14"/>
        <v>0</v>
      </c>
      <c r="C19" s="4">
        <f t="shared" si="15"/>
        <v>0</v>
      </c>
      <c r="D19" s="4">
        <f t="shared" si="16"/>
        <v>0</v>
      </c>
      <c r="E19" s="5">
        <f t="shared" si="17"/>
        <v>0</v>
      </c>
      <c r="F19" s="4" t="e">
        <f t="shared" si="18"/>
        <v>#DIV/0!</v>
      </c>
      <c r="G19" s="4" t="e">
        <f t="shared" si="19"/>
        <v>#DIV/0!</v>
      </c>
      <c r="H19" s="4" t="e">
        <f t="shared" si="20"/>
        <v>#DIV/0!</v>
      </c>
      <c r="I19" s="4">
        <f t="shared" si="21"/>
        <v>0</v>
      </c>
      <c r="J19" s="4">
        <f t="shared" si="21"/>
        <v>0</v>
      </c>
      <c r="O19" s="75"/>
      <c r="P19" s="75"/>
      <c r="Q19" s="75"/>
      <c r="R19" s="2"/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  <c r="R23" s="10">
        <v>8500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  <c r="R24" s="10">
        <f>R23/1.35</f>
        <v>6296.2962962962956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E1" zoomScale="85" zoomScaleNormal="85" workbookViewId="0">
      <selection activeCell="U14" sqref="U1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F5" sqref="F5"/>
    </sheetView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55:F56"/>
  <sheetViews>
    <sheetView topLeftCell="A37" workbookViewId="0">
      <selection activeCell="I56" sqref="I56"/>
    </sheetView>
  </sheetViews>
  <sheetFormatPr defaultRowHeight="15"/>
  <sheetData>
    <row r="55" spans="6:6">
      <c r="F55">
        <v>8500</v>
      </c>
    </row>
    <row r="56" spans="6:6">
      <c r="F56">
        <f>F55/1.35</f>
        <v>6296.2962962962956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5:G26"/>
  <sheetViews>
    <sheetView topLeftCell="A7" zoomScale="85" zoomScaleNormal="85" workbookViewId="0">
      <selection activeCell="M28" sqref="M28"/>
    </sheetView>
  </sheetViews>
  <sheetFormatPr defaultRowHeight="15"/>
  <cols>
    <col min="7" max="7" width="14.5703125" customWidth="1"/>
  </cols>
  <sheetData>
    <row r="25" spans="7:7">
      <c r="G25">
        <v>6000</v>
      </c>
    </row>
    <row r="26" spans="7:7">
      <c r="G26">
        <f>G25/1.35</f>
        <v>4444.4444444444443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4" sqref="N1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2024-02-23T12:40:39Z</dcterms:modified>
</cp:coreProperties>
</file>