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chin Bango Dupare\"/>
    </mc:Choice>
  </mc:AlternateContent>
  <xr:revisionPtr revIDLastSave="0" documentId="13_ncr:1_{6ED36507-3591-4352-BE21-98D9816D98E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P33" i="4" l="1"/>
  <c r="P32" i="4"/>
  <c r="Q30" i="4" l="1"/>
  <c r="I23" i="4"/>
  <c r="N21" i="4"/>
  <c r="J21" i="4"/>
  <c r="I20" i="4"/>
  <c r="J19" i="4"/>
  <c r="P30" i="4"/>
  <c r="P12" i="4" l="1"/>
  <c r="Q12" i="4" s="1"/>
  <c r="Q16" i="4"/>
  <c r="Q11" i="4"/>
  <c r="C3" i="4"/>
  <c r="C4" i="4"/>
  <c r="C5" i="4"/>
  <c r="C6" i="4"/>
  <c r="C7" i="4"/>
  <c r="C8" i="4"/>
  <c r="C9" i="4"/>
  <c r="C10" i="4"/>
  <c r="C16" i="4"/>
  <c r="C2" i="4"/>
  <c r="I30" i="4"/>
  <c r="P10" i="4" l="1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<sst xmlns="http://schemas.openxmlformats.org/spreadsheetml/2006/main" count="38" uniqueCount="34">
  <si>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</si>
  <si>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</si>
  <si>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</si>
  <si>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</si>
  <si>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</si>
  <si>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</si>
  <si>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</si>
  <si>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</si>
  <si>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</si>
  <si>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</si>
  <si>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</si>
  <si>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</si>
  <si>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</si>
  <si>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1701, 17th Floor, Building No D -3, Zinnia Building, Neelkanth Greens, Village - Majiwade, </t>
  </si>
  <si>
    <t>bua</t>
  </si>
  <si>
    <t>2 car park</t>
  </si>
  <si>
    <t>agreement  - 19.09.2019</t>
  </si>
  <si>
    <t>av</t>
  </si>
  <si>
    <t>sd</t>
  </si>
  <si>
    <t>rd</t>
  </si>
  <si>
    <t>bv</t>
  </si>
  <si>
    <t>fmv</t>
  </si>
  <si>
    <t>ca</t>
  </si>
  <si>
    <t>oc - 2019</t>
  </si>
  <si>
    <t>15.02.24</t>
  </si>
  <si>
    <t>10.01.24</t>
  </si>
  <si>
    <t>07.07.23</t>
  </si>
  <si>
    <t>rate on ca</t>
  </si>
  <si>
    <t>23.11.23</t>
  </si>
  <si>
    <t>mca</t>
  </si>
  <si>
    <t>bal</t>
  </si>
  <si>
    <t>total</t>
  </si>
  <si>
    <t>20000/- on ca</t>
  </si>
  <si>
    <t>incl. 2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</si>
</sst>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125459</xdr:colOff>
      <xdr:row>29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865BC-1007-470D-BB7E-3F2DB2C8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07859" cy="5391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1E615-8770-4AC6-BE8D-851CC37ED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0991A-7DE1-40E9-8AA5-0EAAE6C4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115933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1DDEA-DBF8-4E42-AB0D-58338C4B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698333" cy="66589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68301</xdr:colOff>
      <xdr:row>36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E96A5-B242-4DBB-87DC-01FA134E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701" cy="69637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93BB90-33DE-43B7-A1BD-BA0E59BF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680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277880</xdr:colOff>
      <xdr:row>33</xdr:row>
      <xdr:rowOff>124560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47AC2-5AED-455C-BC69-1F62F24D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860280" cy="5268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287406</xdr:colOff>
      <xdr:row>28</xdr:row>
      <xdr:rowOff>115034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01F3E-B076-493F-AEB9-F81EF3E5D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69806" cy="5258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31</xdr:row>
      <xdr:rowOff>162699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4E9B9-CBB3-48B9-9C33-17E474B8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5544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306459</xdr:colOff>
      <xdr:row>34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C9664-21CC-4B18-9143-26C74924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888859" cy="52775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411589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3345F-A4B7-4B7D-B9B4-FF4F5079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432389" cy="720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D33FBE-2989-431D-923A-BF338CE0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63D32-A560-4470-A6E5-ABE2D833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392BA5-89CC-45B9-9C56-7108D26A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.57031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737</v>
      </c>
      <c r="C2" s="4">
        <f>B2*1.1</f>
        <v>810.7</v>
      </c>
      <c r="D2" s="4">
        <f t="shared" ref="D2:D13" si="2">C2*1.2</f>
        <v>972.84</v>
      </c>
      <c r="E2" s="5">
        <f t="shared" ref="E2:E13" si="3">R2</f>
        <v>16500000</v>
      </c>
      <c r="F2" s="10">
        <f t="shared" ref="F2:F13" si="4">ROUND((E2/B2),0)</f>
        <v>22388</v>
      </c>
      <c r="G2" s="10">
        <f t="shared" ref="G2:G13" si="5">ROUND((E2/C2),0)</f>
        <v>20353</v>
      </c>
      <c r="H2" s="10">
        <f t="shared" ref="H2:H13" si="6">ROUND((E2/D2),0)</f>
        <v>16961</v>
      </c>
      <c r="I2" s="4" t="e">
        <f>#REF!</f>
        <v>#REF!</v>
      </c>
      <c r="J2" s="4">
        <f t="shared" ref="J2:J13" si="7">S2</f>
        <v>24</v>
      </c>
      <c r="O2">
        <v>0</v>
      </c>
      <c r="P2">
        <f t="shared" ref="P2:P10" si="8">O2/1.2</f>
        <v>0</v>
      </c>
      <c r="Q2">
        <v>737</v>
      </c>
      <c r="R2" s="2">
        <v>16500000</v>
      </c>
      <c r="S2" s="8">
        <v>24</v>
      </c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6" si="9">B3*1.1</f>
        <v>825.00000000000011</v>
      </c>
      <c r="D3" s="4">
        <f t="shared" si="2"/>
        <v>990.00000000000011</v>
      </c>
      <c r="E3" s="15">
        <f t="shared" si="3"/>
        <v>14500000</v>
      </c>
      <c r="F3" s="10">
        <f t="shared" si="4"/>
        <v>19333</v>
      </c>
      <c r="G3" s="10">
        <f t="shared" si="5"/>
        <v>17576</v>
      </c>
      <c r="H3" s="10">
        <f t="shared" si="6"/>
        <v>14646</v>
      </c>
      <c r="I3" s="10" t="e">
        <f>#REF!</f>
        <v>#REF!</v>
      </c>
      <c r="J3" s="4">
        <f t="shared" si="7"/>
        <v>15</v>
      </c>
      <c r="O3">
        <v>0</v>
      </c>
      <c r="P3">
        <f t="shared" si="8"/>
        <v>0</v>
      </c>
      <c r="Q3">
        <v>750</v>
      </c>
      <c r="R3" s="2">
        <v>14500000</v>
      </c>
      <c r="S3" s="8">
        <v>15</v>
      </c>
      <c r="T3" s="8"/>
    </row>
    <row r="4" spans="1:20" x14ac:dyDescent="0.25">
      <c r="A4" s="4">
        <f t="shared" si="0"/>
        <v>0</v>
      </c>
      <c r="B4" s="4">
        <f t="shared" si="1"/>
        <v>770</v>
      </c>
      <c r="C4" s="4">
        <f t="shared" si="9"/>
        <v>847.00000000000011</v>
      </c>
      <c r="D4" s="4">
        <f t="shared" si="2"/>
        <v>1016.4000000000001</v>
      </c>
      <c r="E4" s="15">
        <f t="shared" si="3"/>
        <v>16200000</v>
      </c>
      <c r="F4" s="10">
        <f t="shared" si="4"/>
        <v>21039</v>
      </c>
      <c r="G4" s="10">
        <f t="shared" si="5"/>
        <v>19126</v>
      </c>
      <c r="H4" s="10">
        <f t="shared" si="6"/>
        <v>15939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770</v>
      </c>
      <c r="R4" s="2">
        <v>16200000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880.00000000000011</v>
      </c>
      <c r="D5" s="4">
        <f t="shared" si="2"/>
        <v>1056</v>
      </c>
      <c r="E5" s="15">
        <f t="shared" si="3"/>
        <v>16000000</v>
      </c>
      <c r="F5" s="10">
        <f t="shared" si="4"/>
        <v>20000</v>
      </c>
      <c r="G5" s="10">
        <f t="shared" si="5"/>
        <v>18182</v>
      </c>
      <c r="H5" s="10">
        <f t="shared" si="6"/>
        <v>15152</v>
      </c>
      <c r="I5" s="10" t="e">
        <f>#REF!</f>
        <v>#REF!</v>
      </c>
      <c r="J5" s="4">
        <f t="shared" si="7"/>
        <v>14</v>
      </c>
      <c r="O5">
        <v>0</v>
      </c>
      <c r="P5">
        <f t="shared" si="8"/>
        <v>0</v>
      </c>
      <c r="Q5">
        <v>800</v>
      </c>
      <c r="R5" s="2">
        <v>16000000</v>
      </c>
      <c r="S5" s="8">
        <v>14</v>
      </c>
      <c r="T5" s="8"/>
    </row>
    <row r="6" spans="1:20" x14ac:dyDescent="0.25">
      <c r="A6" s="4">
        <f t="shared" si="0"/>
        <v>0</v>
      </c>
      <c r="B6" s="4">
        <f t="shared" si="1"/>
        <v>809</v>
      </c>
      <c r="C6" s="4">
        <f t="shared" si="9"/>
        <v>889.90000000000009</v>
      </c>
      <c r="D6" s="4">
        <f t="shared" si="2"/>
        <v>1067.8800000000001</v>
      </c>
      <c r="E6" s="15">
        <f t="shared" si="3"/>
        <v>17500000</v>
      </c>
      <c r="F6" s="10">
        <f t="shared" si="4"/>
        <v>21632</v>
      </c>
      <c r="G6" s="10">
        <f t="shared" si="5"/>
        <v>19665</v>
      </c>
      <c r="H6" s="10">
        <f t="shared" si="6"/>
        <v>16388</v>
      </c>
      <c r="I6" s="10" t="e">
        <f>#REF!</f>
        <v>#REF!</v>
      </c>
      <c r="J6" s="4">
        <f t="shared" si="7"/>
        <v>3</v>
      </c>
      <c r="O6">
        <v>0</v>
      </c>
      <c r="P6">
        <f t="shared" si="8"/>
        <v>0</v>
      </c>
      <c r="Q6">
        <v>809</v>
      </c>
      <c r="R6" s="2">
        <v>17500000</v>
      </c>
      <c r="S6" s="8">
        <v>3</v>
      </c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825.00000000000011</v>
      </c>
      <c r="D7" s="4">
        <f t="shared" si="2"/>
        <v>990.00000000000011</v>
      </c>
      <c r="E7" s="15">
        <f t="shared" si="3"/>
        <v>16000000</v>
      </c>
      <c r="F7" s="10">
        <f t="shared" si="4"/>
        <v>21333</v>
      </c>
      <c r="G7" s="10">
        <f t="shared" si="5"/>
        <v>19394</v>
      </c>
      <c r="H7" s="10">
        <f t="shared" si="6"/>
        <v>16162</v>
      </c>
      <c r="I7" s="10" t="e">
        <f>#REF!</f>
        <v>#REF!</v>
      </c>
      <c r="J7" s="4">
        <f t="shared" si="7"/>
        <v>15</v>
      </c>
      <c r="O7">
        <v>0</v>
      </c>
      <c r="P7">
        <f t="shared" si="8"/>
        <v>0</v>
      </c>
      <c r="Q7">
        <v>750</v>
      </c>
      <c r="R7" s="2">
        <v>16000000</v>
      </c>
      <c r="S7" s="8">
        <v>15</v>
      </c>
      <c r="T7" s="8"/>
    </row>
    <row r="8" spans="1:20" x14ac:dyDescent="0.25">
      <c r="A8" s="4">
        <f t="shared" si="0"/>
        <v>0</v>
      </c>
      <c r="B8" s="4">
        <f t="shared" si="1"/>
        <v>839</v>
      </c>
      <c r="C8" s="4">
        <f t="shared" si="9"/>
        <v>922.90000000000009</v>
      </c>
      <c r="D8" s="4">
        <f t="shared" si="2"/>
        <v>1107.48</v>
      </c>
      <c r="E8" s="15">
        <f t="shared" si="3"/>
        <v>19800000</v>
      </c>
      <c r="F8" s="16">
        <f t="shared" si="4"/>
        <v>23600</v>
      </c>
      <c r="G8" s="10">
        <f t="shared" si="5"/>
        <v>21454</v>
      </c>
      <c r="H8" s="10">
        <f t="shared" si="6"/>
        <v>17878</v>
      </c>
      <c r="I8" s="10" t="e">
        <f>#REF!</f>
        <v>#REF!</v>
      </c>
      <c r="J8" s="4">
        <f t="shared" si="7"/>
        <v>11</v>
      </c>
      <c r="O8">
        <v>0</v>
      </c>
      <c r="P8">
        <f t="shared" si="8"/>
        <v>0</v>
      </c>
      <c r="Q8">
        <v>839</v>
      </c>
      <c r="R8" s="2">
        <v>19800000</v>
      </c>
      <c r="S8" s="8">
        <v>11</v>
      </c>
      <c r="T8" s="8" t="s">
        <v>24</v>
      </c>
    </row>
    <row r="9" spans="1:20" x14ac:dyDescent="0.25">
      <c r="A9" s="4">
        <f t="shared" si="0"/>
        <v>0</v>
      </c>
      <c r="B9" s="4">
        <f t="shared" si="1"/>
        <v>803</v>
      </c>
      <c r="C9" s="4">
        <f t="shared" si="9"/>
        <v>883.30000000000007</v>
      </c>
      <c r="D9" s="4">
        <f t="shared" si="2"/>
        <v>1059.96</v>
      </c>
      <c r="E9" s="15">
        <f t="shared" si="3"/>
        <v>19000000</v>
      </c>
      <c r="F9" s="16">
        <f t="shared" si="4"/>
        <v>23661</v>
      </c>
      <c r="G9" s="10">
        <f t="shared" si="5"/>
        <v>21510</v>
      </c>
      <c r="H9" s="10">
        <f t="shared" si="6"/>
        <v>17925</v>
      </c>
      <c r="I9" s="10" t="e">
        <f>#REF!</f>
        <v>#REF!</v>
      </c>
      <c r="J9" s="4">
        <f t="shared" si="7"/>
        <v>8</v>
      </c>
      <c r="O9">
        <v>0</v>
      </c>
      <c r="P9">
        <f t="shared" si="8"/>
        <v>0</v>
      </c>
      <c r="Q9">
        <v>803</v>
      </c>
      <c r="R9" s="2">
        <v>19000000</v>
      </c>
      <c r="S9" s="8">
        <v>8</v>
      </c>
      <c r="T9" s="8" t="s">
        <v>25</v>
      </c>
    </row>
    <row r="10" spans="1:20" x14ac:dyDescent="0.25">
      <c r="A10" s="4">
        <f t="shared" si="0"/>
        <v>0</v>
      </c>
      <c r="B10" s="4">
        <f t="shared" si="1"/>
        <v>807</v>
      </c>
      <c r="C10" s="4">
        <f t="shared" si="9"/>
        <v>887.7</v>
      </c>
      <c r="D10" s="4">
        <f t="shared" si="2"/>
        <v>1065.24</v>
      </c>
      <c r="E10" s="15">
        <f t="shared" si="3"/>
        <v>17650000</v>
      </c>
      <c r="F10" s="10">
        <f t="shared" si="4"/>
        <v>21871</v>
      </c>
      <c r="G10" s="10">
        <f t="shared" si="5"/>
        <v>19883</v>
      </c>
      <c r="H10" s="10">
        <f t="shared" si="6"/>
        <v>16569</v>
      </c>
      <c r="I10" s="10" t="e">
        <f>#REF!</f>
        <v>#REF!</v>
      </c>
      <c r="J10" s="4">
        <f t="shared" si="7"/>
        <v>18</v>
      </c>
      <c r="O10">
        <v>0</v>
      </c>
      <c r="P10">
        <f t="shared" si="8"/>
        <v>0</v>
      </c>
      <c r="Q10">
        <v>807</v>
      </c>
      <c r="R10" s="2">
        <v>17650000</v>
      </c>
      <c r="S10" s="8">
        <v>18</v>
      </c>
      <c r="T10" s="8" t="s">
        <v>26</v>
      </c>
    </row>
    <row r="11" spans="1:20" x14ac:dyDescent="0.25">
      <c r="A11" s="4">
        <f t="shared" si="0"/>
        <v>0</v>
      </c>
      <c r="B11" s="4">
        <f t="shared" si="1"/>
        <v>900.90909090909088</v>
      </c>
      <c r="C11" s="4">
        <f t="shared" si="9"/>
        <v>991</v>
      </c>
      <c r="D11" s="4">
        <f t="shared" si="2"/>
        <v>1189.2</v>
      </c>
      <c r="E11" s="15">
        <f t="shared" si="3"/>
        <v>20000000</v>
      </c>
      <c r="F11" s="10">
        <f t="shared" si="4"/>
        <v>22200</v>
      </c>
      <c r="G11" s="10">
        <f t="shared" si="5"/>
        <v>20182</v>
      </c>
      <c r="H11" s="10">
        <f t="shared" si="6"/>
        <v>16818</v>
      </c>
      <c r="I11" s="10" t="e">
        <f>#REF!</f>
        <v>#REF!</v>
      </c>
      <c r="J11" s="4">
        <f t="shared" si="7"/>
        <v>0</v>
      </c>
      <c r="O11">
        <v>0</v>
      </c>
      <c r="P11">
        <v>991</v>
      </c>
      <c r="Q11">
        <f>P11/1.1</f>
        <v>900.90909090909088</v>
      </c>
      <c r="R11" s="2">
        <v>20000000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880.69090909090903</v>
      </c>
      <c r="C12" s="4">
        <f t="shared" si="9"/>
        <v>968.76</v>
      </c>
      <c r="D12" s="4">
        <f t="shared" si="2"/>
        <v>1162.5119999999999</v>
      </c>
      <c r="E12" s="15">
        <f t="shared" si="3"/>
        <v>18400000</v>
      </c>
      <c r="F12" s="10">
        <f t="shared" si="4"/>
        <v>20893</v>
      </c>
      <c r="G12" s="10">
        <f t="shared" si="5"/>
        <v>18993</v>
      </c>
      <c r="H12" s="10">
        <f t="shared" si="6"/>
        <v>15828</v>
      </c>
      <c r="I12" s="10" t="e">
        <f>#REF!</f>
        <v>#REF!</v>
      </c>
      <c r="J12" s="4">
        <f t="shared" si="7"/>
        <v>21</v>
      </c>
      <c r="O12">
        <v>0</v>
      </c>
      <c r="P12">
        <f>90*10.764</f>
        <v>968.76</v>
      </c>
      <c r="Q12">
        <f t="shared" ref="Q12:Q16" si="10">P12/1.1</f>
        <v>880.69090909090903</v>
      </c>
      <c r="R12" s="2">
        <v>18400000</v>
      </c>
      <c r="S12" s="8">
        <v>21</v>
      </c>
      <c r="T12" s="8" t="s">
        <v>28</v>
      </c>
    </row>
    <row r="13" spans="1:20" x14ac:dyDescent="0.25">
      <c r="A13" s="4">
        <f t="shared" si="0"/>
        <v>0</v>
      </c>
      <c r="B13" s="4">
        <f t="shared" si="1"/>
        <v>1000</v>
      </c>
      <c r="C13" s="4">
        <f t="shared" si="9"/>
        <v>1100</v>
      </c>
      <c r="D13" s="4">
        <f t="shared" si="2"/>
        <v>1320</v>
      </c>
      <c r="E13" s="15">
        <f t="shared" si="3"/>
        <v>24000000</v>
      </c>
      <c r="F13" s="16">
        <f t="shared" si="4"/>
        <v>24000</v>
      </c>
      <c r="G13" s="10">
        <f t="shared" si="5"/>
        <v>21818</v>
      </c>
      <c r="H13" s="10">
        <f t="shared" si="6"/>
        <v>18182</v>
      </c>
      <c r="I13" s="10" t="e">
        <f>#REF!</f>
        <v>#REF!</v>
      </c>
      <c r="J13" s="4">
        <f t="shared" si="7"/>
        <v>10</v>
      </c>
      <c r="O13">
        <v>0</v>
      </c>
      <c r="P13">
        <f t="shared" ref="P13" si="11">O13/1.2</f>
        <v>0</v>
      </c>
      <c r="Q13">
        <v>1000</v>
      </c>
      <c r="R13" s="2">
        <v>24000000</v>
      </c>
      <c r="S13" s="8">
        <v>10</v>
      </c>
      <c r="T13" s="8"/>
    </row>
    <row r="14" spans="1:20" x14ac:dyDescent="0.25">
      <c r="A14" s="4">
        <f t="shared" si="0"/>
        <v>0</v>
      </c>
      <c r="B14" s="4">
        <f t="shared" si="1"/>
        <v>807</v>
      </c>
      <c r="C14" s="4">
        <f t="shared" si="9"/>
        <v>887.7</v>
      </c>
      <c r="D14" s="4">
        <f t="shared" ref="D14:D15" si="12">C14*1.2</f>
        <v>1065.24</v>
      </c>
      <c r="E14" s="15">
        <f t="shared" ref="E14:E15" si="13">R14</f>
        <v>20000000</v>
      </c>
      <c r="F14" s="16">
        <f t="shared" ref="F14:F15" si="14">ROUND((E14/B14),0)</f>
        <v>24783</v>
      </c>
      <c r="G14" s="10">
        <f t="shared" ref="G14:G15" si="15">ROUND((E14/C14),0)</f>
        <v>22530</v>
      </c>
      <c r="H14" s="10">
        <f t="shared" ref="H14:H15" si="16">ROUND((E14/D14),0)</f>
        <v>18775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807</v>
      </c>
      <c r="R14" s="2">
        <v>20000000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1018</v>
      </c>
      <c r="C15" s="4">
        <f t="shared" si="9"/>
        <v>1119.8000000000002</v>
      </c>
      <c r="D15" s="4">
        <f t="shared" si="12"/>
        <v>1343.7600000000002</v>
      </c>
      <c r="E15" s="5">
        <f t="shared" si="13"/>
        <v>25000000</v>
      </c>
      <c r="F15" s="16">
        <f t="shared" si="14"/>
        <v>24558</v>
      </c>
      <c r="G15" s="10">
        <f t="shared" si="15"/>
        <v>22325</v>
      </c>
      <c r="H15" s="10">
        <f t="shared" si="16"/>
        <v>18605</v>
      </c>
      <c r="I15" s="4" t="e">
        <f>#REF!</f>
        <v>#REF!</v>
      </c>
      <c r="J15" s="4">
        <f t="shared" si="17"/>
        <v>12</v>
      </c>
      <c r="O15">
        <v>0</v>
      </c>
      <c r="P15">
        <f t="shared" si="18"/>
        <v>0</v>
      </c>
      <c r="Q15">
        <v>1018</v>
      </c>
      <c r="R15" s="2">
        <v>25000000</v>
      </c>
      <c r="S15" s="8">
        <v>12</v>
      </c>
      <c r="T15" s="8"/>
    </row>
    <row r="16" spans="1:20" x14ac:dyDescent="0.25">
      <c r="C16" s="4">
        <f t="shared" si="9"/>
        <v>0</v>
      </c>
      <c r="Q16">
        <f t="shared" si="10"/>
        <v>0</v>
      </c>
    </row>
    <row r="17" spans="7:24" x14ac:dyDescent="0.25">
      <c r="H17" t="s">
        <v>13</v>
      </c>
    </row>
    <row r="18" spans="7:24" x14ac:dyDescent="0.25">
      <c r="H18" t="s">
        <v>22</v>
      </c>
      <c r="I18">
        <v>788</v>
      </c>
    </row>
    <row r="19" spans="7:24" x14ac:dyDescent="0.25">
      <c r="H19" t="s">
        <v>30</v>
      </c>
      <c r="I19">
        <v>81</v>
      </c>
      <c r="J19">
        <f>88.8*10.764</f>
        <v>955.84319999999991</v>
      </c>
    </row>
    <row r="20" spans="7:24" x14ac:dyDescent="0.25">
      <c r="H20" t="s">
        <v>31</v>
      </c>
      <c r="I20">
        <f>I19+I18</f>
        <v>869</v>
      </c>
      <c r="O20" t="s">
        <v>15</v>
      </c>
    </row>
    <row r="21" spans="7:24" x14ac:dyDescent="0.25">
      <c r="H21" t="s">
        <v>14</v>
      </c>
      <c r="I21">
        <v>956</v>
      </c>
      <c r="J21">
        <f>88.8*10.764</f>
        <v>955.84319999999991</v>
      </c>
      <c r="N21">
        <f>J21/I20</f>
        <v>1.0999346375143841</v>
      </c>
    </row>
    <row r="22" spans="7:24" x14ac:dyDescent="0.25">
      <c r="H22" t="s">
        <v>27</v>
      </c>
      <c r="I22">
        <v>24000</v>
      </c>
    </row>
    <row r="23" spans="7:24" x14ac:dyDescent="0.25">
      <c r="G23" s="6"/>
      <c r="H23" s="6" t="s">
        <v>21</v>
      </c>
      <c r="I23" s="6">
        <f>I22*I20</f>
        <v>20856000</v>
      </c>
      <c r="J23" t="s">
        <v>33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t="s">
        <v>16</v>
      </c>
      <c r="N26" t="s">
        <v>23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H27" t="s">
        <v>17</v>
      </c>
      <c r="I27">
        <v>14680993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1028000</v>
      </c>
      <c r="O28" t="s">
        <v>29</v>
      </c>
      <c r="P28" s="11">
        <v>846</v>
      </c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19</v>
      </c>
      <c r="I29">
        <v>30000</v>
      </c>
      <c r="O29" t="s">
        <v>30</v>
      </c>
      <c r="P29" s="11">
        <v>58</v>
      </c>
      <c r="Q29" s="11"/>
      <c r="R29" s="12"/>
      <c r="T29" s="12"/>
      <c r="U29" s="12"/>
      <c r="V29" s="11"/>
      <c r="W29" s="11"/>
      <c r="X29" s="11"/>
    </row>
    <row r="30" spans="7:24" x14ac:dyDescent="0.25">
      <c r="H30" t="s">
        <v>20</v>
      </c>
      <c r="I30">
        <f>SUM(I27:I29)</f>
        <v>15738993</v>
      </c>
      <c r="P30" s="11">
        <f>SUM(P28:P29)</f>
        <v>904</v>
      </c>
      <c r="Q30" s="11">
        <f>P30-I20</f>
        <v>35</v>
      </c>
      <c r="R30" s="11"/>
      <c r="T30" s="11"/>
      <c r="U30" s="11"/>
      <c r="V30" s="11"/>
      <c r="W30" s="11"/>
      <c r="X30" s="11"/>
    </row>
    <row r="31" spans="7:24" x14ac:dyDescent="0.25">
      <c r="P31" s="11">
        <v>23600</v>
      </c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32</v>
      </c>
      <c r="P32" s="11">
        <f>P31*P30</f>
        <v>21334400</v>
      </c>
      <c r="Q32" s="11"/>
      <c r="R32" s="11"/>
      <c r="T32" s="11"/>
      <c r="U32" s="11"/>
      <c r="V32" s="11"/>
      <c r="W32" s="11"/>
      <c r="X32" s="11"/>
    </row>
    <row r="33" spans="16:24" x14ac:dyDescent="0.25">
      <c r="P33" s="11">
        <f>P32/I20</f>
        <v>24550.517836593786</v>
      </c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24214-D810-4A92-AB7C-D2730D3372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69AE-9036-49C4-80D3-0AEAD5DFB9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16" sqref="V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X29" sqref="X2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2024-02-28T05:36:43Z</dcterms:modified>
</cp:coreProperties>
</file>