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71EA202-3D84-43DB-953A-E33F34A4BD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I11" i="5"/>
  <c r="I33" i="5"/>
  <c r="H33" i="5"/>
  <c r="E41" i="5"/>
  <c r="E39" i="5"/>
  <c r="J9" i="5"/>
  <c r="I36" i="5"/>
  <c r="J44" i="5"/>
  <c r="K44" i="5" s="1"/>
  <c r="G44" i="5"/>
  <c r="J43" i="5"/>
  <c r="K43" i="5" s="1"/>
  <c r="G43" i="5"/>
  <c r="L9" i="5"/>
  <c r="G40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L39" i="5" s="1"/>
  <c r="G39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8" i="5" s="1"/>
  <c r="K41" i="5" l="1"/>
  <c r="L41" i="5"/>
  <c r="B13" i="5"/>
  <c r="B14" i="5" s="1"/>
  <c r="B15" i="5" s="1"/>
  <c r="B20" i="5" s="1"/>
  <c r="B23" i="5" s="1"/>
  <c r="K39" i="5"/>
  <c r="K40" i="5"/>
  <c r="B25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<sst xmlns="http://schemas.openxmlformats.org/spreadsheetml/2006/main" count="27" uniqueCount="27">
  <si>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</si>
  <si>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</si>
  <si>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</si>
  <si>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</si>
  <si>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</si>
  <si>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</si>
  <si>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</si>
  <si>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</si>
  <si>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</si>
  <si>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</si>
  <si>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</si>
  <si>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</si>
  <si>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</si>
  <si>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</si>
  <si>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</si>
  <si>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</si>
  <si>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</si>
  <si>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</si>
  <si>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</si>
  <si>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</si>
  <si>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</si>
  <si>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</si>
  <si>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</si>
  <si>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</si>
  <si>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</si>
  <si>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</si>
  <si>
    <t>MS Loft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</si>
</sst>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591313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6E0F6-0A2F-45AE-82FB-1366FBD0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113" cy="6992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47370D-3599-4262-8EDE-278F61614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468322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6DF22-4D6D-4283-9354-E8D5A2E2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1122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7B4CE-33D2-4B16-8A31-2A57568C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111210-38F2-4C82-8B08-0CB12AF2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E21" sqref="E2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9" max="9" width="24.42578125" bestFit="1" customWidth="1"/>
    <col min="10" max="10" width="12.140625" bestFit="1" customWidth="1"/>
    <col min="12" max="12" width="12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1994</v>
      </c>
      <c r="C6" s="4"/>
      <c r="D6" s="3"/>
      <c r="I6" s="3">
        <v>1994</v>
      </c>
      <c r="J6" s="3">
        <v>2024</v>
      </c>
      <c r="K6" s="3">
        <f>J6-I6</f>
        <v>30</v>
      </c>
      <c r="L6" s="3">
        <f>K6-60</f>
        <v>-30</v>
      </c>
    </row>
    <row r="7" spans="1:12" ht="16.5" x14ac:dyDescent="0.3">
      <c r="A7" s="4" t="s">
        <v>6</v>
      </c>
      <c r="B7" s="4">
        <f>B5-B6</f>
        <v>30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-30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482*2700</f>
        <v>1301400</v>
      </c>
      <c r="C9" s="8"/>
      <c r="D9" s="7"/>
      <c r="H9" s="12"/>
      <c r="I9" s="13">
        <v>402</v>
      </c>
      <c r="J9" s="13">
        <f>I9*1.2</f>
        <v>482.4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>
        <v>28000</v>
      </c>
      <c r="J10" s="13"/>
      <c r="K10" s="13"/>
    </row>
    <row r="11" spans="1:12" ht="16.5" x14ac:dyDescent="0.3">
      <c r="A11" s="4"/>
      <c r="B11" s="4"/>
      <c r="C11" s="4"/>
      <c r="D11" s="3"/>
      <c r="H11" s="12"/>
      <c r="I11" s="13">
        <f>I10*I9</f>
        <v>11256000</v>
      </c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45</v>
      </c>
      <c r="C13" s="4"/>
      <c r="D13" s="3"/>
    </row>
    <row r="14" spans="1:12" ht="16.5" x14ac:dyDescent="0.3">
      <c r="A14" s="4"/>
      <c r="B14" s="9">
        <f>B13%</f>
        <v>0.45</v>
      </c>
      <c r="C14" s="9"/>
      <c r="D14" s="18"/>
    </row>
    <row r="15" spans="1:12" ht="16.5" x14ac:dyDescent="0.3">
      <c r="A15" s="4" t="s">
        <v>11</v>
      </c>
      <c r="B15" s="8">
        <f>ROUND((B9*B14),0)</f>
        <v>585630</v>
      </c>
      <c r="C15" s="8"/>
      <c r="D15" s="8"/>
      <c r="I15" t="s">
        <v>25</v>
      </c>
      <c r="J15" t="s">
        <v>26</v>
      </c>
    </row>
    <row r="16" spans="1:12" ht="16.5" x14ac:dyDescent="0.3">
      <c r="A16" s="4"/>
      <c r="B16" s="8"/>
      <c r="C16" s="8"/>
      <c r="D16" s="8"/>
      <c r="I16">
        <v>406</v>
      </c>
      <c r="J16">
        <v>40</v>
      </c>
    </row>
    <row r="17" spans="1:9" ht="16.5" x14ac:dyDescent="0.3">
      <c r="A17" s="4" t="s">
        <v>2</v>
      </c>
      <c r="B17" s="8">
        <v>482</v>
      </c>
      <c r="C17" s="8"/>
      <c r="D17" s="7"/>
    </row>
    <row r="18" spans="1:9" ht="16.5" x14ac:dyDescent="0.3">
      <c r="A18" s="4" t="s">
        <v>22</v>
      </c>
      <c r="B18" s="4">
        <v>22000</v>
      </c>
      <c r="C18" s="4"/>
      <c r="D18" s="3"/>
    </row>
    <row r="19" spans="1:9" ht="16.5" x14ac:dyDescent="0.3">
      <c r="A19" s="4" t="s">
        <v>12</v>
      </c>
      <c r="B19" s="8">
        <f>B18*B17</f>
        <v>10604000</v>
      </c>
      <c r="C19" s="8"/>
      <c r="D19" s="7"/>
    </row>
    <row r="20" spans="1:9" ht="16.5" x14ac:dyDescent="0.3">
      <c r="A20" s="10" t="s">
        <v>13</v>
      </c>
      <c r="B20" s="11">
        <f>B19-B15</f>
        <v>10018370</v>
      </c>
      <c r="C20" s="19"/>
      <c r="D20" s="19"/>
    </row>
    <row r="21" spans="1:9" ht="16.5" x14ac:dyDescent="0.3">
      <c r="A21" s="10" t="s">
        <v>14</v>
      </c>
      <c r="B21" s="11">
        <f>B20*0.9</f>
        <v>9016533</v>
      </c>
      <c r="C21" s="19"/>
      <c r="D21" s="19"/>
    </row>
    <row r="22" spans="1:9" ht="16.5" x14ac:dyDescent="0.3">
      <c r="A22" s="10" t="s">
        <v>15</v>
      </c>
      <c r="B22" s="11">
        <f>B20*0.8</f>
        <v>8014696</v>
      </c>
      <c r="C22" s="19"/>
      <c r="D22" s="19"/>
    </row>
    <row r="23" spans="1:9" ht="16.5" x14ac:dyDescent="0.3">
      <c r="A23" s="10" t="s">
        <v>16</v>
      </c>
      <c r="B23" s="11">
        <f>B20*0.035/12</f>
        <v>29220.245833333334</v>
      </c>
      <c r="C23" s="19"/>
      <c r="D23" s="19"/>
    </row>
    <row r="25" spans="1:9" x14ac:dyDescent="0.25">
      <c r="B25" s="1">
        <f>B20/523</f>
        <v>19155.583173996176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>
        <v>700</v>
      </c>
      <c r="E32" s="5"/>
      <c r="F32" s="3">
        <v>11500000</v>
      </c>
      <c r="G32" s="3" t="e">
        <f t="shared" ref="G32:G37" si="0">F32/E32</f>
        <v>#DIV/0!</v>
      </c>
      <c r="H32" s="3">
        <f t="shared" ref="H32:H37" si="1">F32/D32</f>
        <v>16428.571428571428</v>
      </c>
      <c r="I32" s="3"/>
    </row>
    <row r="33" spans="4:13" x14ac:dyDescent="0.25">
      <c r="D33" s="3">
        <v>350</v>
      </c>
      <c r="E33" s="5">
        <v>210</v>
      </c>
      <c r="F33" s="3">
        <v>7500000</v>
      </c>
      <c r="G33" s="3">
        <f t="shared" si="0"/>
        <v>35714.285714285717</v>
      </c>
      <c r="H33" s="3">
        <f>F33/D33</f>
        <v>21428.571428571428</v>
      </c>
      <c r="I33" s="3">
        <f>D33/E33</f>
        <v>1.6666666666666667</v>
      </c>
    </row>
    <row r="34" spans="4:13" x14ac:dyDescent="0.25">
      <c r="D34" s="3">
        <v>800</v>
      </c>
      <c r="E34" s="5">
        <v>690</v>
      </c>
      <c r="F34" s="7">
        <v>20000000</v>
      </c>
      <c r="G34" s="3">
        <f t="shared" si="0"/>
        <v>28985.507246376812</v>
      </c>
      <c r="H34" s="3">
        <f t="shared" si="1"/>
        <v>25000</v>
      </c>
      <c r="I34" s="3">
        <f>D34/E34</f>
        <v>1.1594202898550725</v>
      </c>
    </row>
    <row r="35" spans="4:13" x14ac:dyDescent="0.25">
      <c r="D35" s="3">
        <v>700</v>
      </c>
      <c r="E35" s="5">
        <v>450</v>
      </c>
      <c r="F35" s="7">
        <v>11500000</v>
      </c>
      <c r="G35" s="6">
        <f t="shared" si="0"/>
        <v>25555.555555555555</v>
      </c>
      <c r="H35" s="6">
        <f t="shared" si="1"/>
        <v>16428.571428571428</v>
      </c>
      <c r="I35" s="3">
        <f>D35/E35</f>
        <v>1.5555555555555556</v>
      </c>
    </row>
    <row r="36" spans="4:13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D39" s="3">
        <v>617</v>
      </c>
      <c r="E39" s="2">
        <f>D39*1.2</f>
        <v>740.4</v>
      </c>
      <c r="F39" s="2">
        <v>18000000</v>
      </c>
      <c r="G39" s="3">
        <f t="shared" ref="G39:G44" si="2">F39/E39</f>
        <v>24311.183144246355</v>
      </c>
      <c r="H39">
        <v>1080000</v>
      </c>
      <c r="I39">
        <v>30000</v>
      </c>
      <c r="J39" s="3">
        <f t="shared" ref="J39:J44" si="3">I39+H39+F39</f>
        <v>19110000</v>
      </c>
      <c r="K39" s="3">
        <f t="shared" ref="K39:K44" si="4">J39/E39</f>
        <v>25810.372771474878</v>
      </c>
      <c r="L39" s="7">
        <f>J39/D39</f>
        <v>30972.447325769856</v>
      </c>
      <c r="M39" s="3"/>
    </row>
    <row r="40" spans="4:13" x14ac:dyDescent="0.25">
      <c r="D40" s="3"/>
      <c r="E40" s="2">
        <v>331</v>
      </c>
      <c r="F40" s="2">
        <v>6400000</v>
      </c>
      <c r="G40" s="3">
        <f t="shared" si="2"/>
        <v>19335.347432024169</v>
      </c>
      <c r="H40">
        <v>384000</v>
      </c>
      <c r="I40">
        <v>30000</v>
      </c>
      <c r="J40" s="3">
        <f t="shared" si="3"/>
        <v>6814000</v>
      </c>
      <c r="K40" s="3">
        <f t="shared" si="4"/>
        <v>20586.102719033232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>
        <f>76.17*10.764</f>
        <v>819.89387999999997</v>
      </c>
      <c r="F41" s="3">
        <v>11000000</v>
      </c>
      <c r="G41" s="3">
        <f t="shared" si="2"/>
        <v>13416.37042101107</v>
      </c>
      <c r="H41" s="3">
        <v>660000</v>
      </c>
      <c r="I41" s="3">
        <v>30000</v>
      </c>
      <c r="J41" s="3">
        <f t="shared" si="3"/>
        <v>11690000</v>
      </c>
      <c r="K41" s="3">
        <f t="shared" si="4"/>
        <v>14257.942747419947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2"/>
        <v>#DIV/0!</v>
      </c>
      <c r="H42" s="3">
        <v>726000</v>
      </c>
      <c r="I42" s="3">
        <v>30000</v>
      </c>
      <c r="J42" s="3">
        <f t="shared" si="3"/>
        <v>756000</v>
      </c>
      <c r="K42" s="3" t="e">
        <f t="shared" si="4"/>
        <v>#DIV/0!</v>
      </c>
      <c r="L42" s="3"/>
      <c r="M42" s="3"/>
    </row>
    <row r="43" spans="4:13" x14ac:dyDescent="0.25">
      <c r="G43" s="3" t="e">
        <f t="shared" si="2"/>
        <v>#DIV/0!</v>
      </c>
      <c r="H43">
        <v>1200000</v>
      </c>
      <c r="I43" s="3">
        <v>30000</v>
      </c>
      <c r="J43" s="3">
        <f t="shared" si="3"/>
        <v>1230000</v>
      </c>
      <c r="K43" s="3" t="e">
        <f t="shared" si="4"/>
        <v>#DIV/0!</v>
      </c>
    </row>
    <row r="44" spans="4:13" x14ac:dyDescent="0.25">
      <c r="G44" s="20" t="e">
        <f t="shared" si="2"/>
        <v>#DIV/0!</v>
      </c>
      <c r="H44">
        <v>900000</v>
      </c>
      <c r="I44" s="3">
        <v>30000</v>
      </c>
      <c r="J44" s="3">
        <f t="shared" si="3"/>
        <v>930000</v>
      </c>
      <c r="K44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2024-02-23T10:08:59Z</dcterms:modified>
</cp:coreProperties>
</file>