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ANDKISHORE SHAMRAO MALGAONKAR - Cosmos\"/>
    </mc:Choice>
  </mc:AlternateContent>
  <xr:revisionPtr revIDLastSave="0" documentId="13_ncr:1_{85DFB530-CD93-4324-9819-26120DB9FA9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9" i="14" l="1"/>
  <c r="V47" i="4" l="1"/>
  <c r="V43" i="4"/>
  <c r="P24" i="4" l="1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<sst xmlns="http://schemas.openxmlformats.org/spreadsheetml/2006/main" count="45" uniqueCount="39">
  <si>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</si>
  <si>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</si>
  <si>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</si>
  <si>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</si>
  <si>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</si>
  <si>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</si>
  <si>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</si>
  <si>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</si>
  <si>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</si>
  <si>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</si>
  <si>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</si>
  <si>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</si>
  <si>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</si>
  <si>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</si>
  <si>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</si>
  <si>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</si>
  <si>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</si>
  <si>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</si>
  <si>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</si>
  <si>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</si>
  <si>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</si>
  <si>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</si>
  <si>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</si>
  <si>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</si>
  <si>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</si>
  <si>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</si>
  <si>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</si>
  <si>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</si>
  <si>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</si>
  <si>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</si>
  <si>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</si>
  <si>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</si>
  <si>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</si>
  <si>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</si>
  <si>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</si>
  <si>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</si>
  <si>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Dahisar (East) Branch ) - NANDKISHORE SHAMRAO MALGAONKAR</t>
  </si>
  <si>
    <t>As per Part OC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</si>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</sst>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37071</xdr:colOff>
      <xdr:row>44</xdr:row>
      <xdr:rowOff>104775</xdr:rowOff>
    </xdr:from>
    <xdr:to>
      <xdr:col>14</xdr:col>
      <xdr:colOff>605064</xdr:colOff>
      <xdr:row>61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C9EC6-00BF-4DA9-9699-9A040B91C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71" y="9734550"/>
          <a:ext cx="8407068" cy="3743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CBCC5-D9F7-4957-A0ED-952160D25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49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641F1-08E3-470B-89F5-AFC8DC79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53883</xdr:colOff>
      <xdr:row>7</xdr:row>
      <xdr:rowOff>47625</xdr:rowOff>
    </xdr:from>
    <xdr:to>
      <xdr:col>29</xdr:col>
      <xdr:colOff>2531</xdr:colOff>
      <xdr:row>35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8A2C13-8B12-46A3-B2B5-8FA46EF8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2683" y="1381125"/>
          <a:ext cx="15798248" cy="534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335889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82AB1-520B-4032-BF26-8B67B03C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14289" cy="7173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40</xdr:row>
      <xdr:rowOff>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C8073-EE0E-4F9B-8F59-D10512994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7097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106576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8D930-B89E-45DE-A723-14D99CDDA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08176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411334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59DE9-F8F7-4EE8-85AC-1A39EDA4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603334" cy="8535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382755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901950-62DD-4B08-9FF0-B9EB112D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74755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258998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8040D-08D9-4246-A7C2-EFC0A6E0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60598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T15" sqref="T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49" customFormat="1" x14ac:dyDescent="0.25">
      <c r="A3" s="50">
        <f t="shared" ref="A3:A14" si="0">N3</f>
        <v>0</v>
      </c>
      <c r="B3" s="50">
        <f t="shared" ref="B3:B14" si="1">Q3</f>
        <v>400</v>
      </c>
      <c r="C3" s="50">
        <f>B3*1.2</f>
        <v>480</v>
      </c>
      <c r="D3" s="50">
        <f t="shared" ref="D3:D14" si="2">C3*1.2</f>
        <v>576</v>
      </c>
      <c r="E3" s="51">
        <f t="shared" ref="E3:E14" si="3">R3</f>
        <v>2700000</v>
      </c>
      <c r="F3" s="50">
        <f t="shared" ref="F3:F14" si="4">ROUND((E3/B3),0)</f>
        <v>6750</v>
      </c>
      <c r="G3" s="50">
        <f t="shared" ref="G3:G14" si="5">ROUND((E3/C3),0)</f>
        <v>5625</v>
      </c>
      <c r="H3" s="50">
        <f t="shared" ref="H3:H14" si="6">ROUND((E3/D3),0)</f>
        <v>4688</v>
      </c>
      <c r="I3" s="50" t="e">
        <f>#REF!</f>
        <v>#REF!</v>
      </c>
      <c r="J3" s="50">
        <f t="shared" ref="J3:J14" si="7">S3</f>
        <v>0</v>
      </c>
      <c r="O3" s="49">
        <v>0</v>
      </c>
      <c r="P3" s="49">
        <v>480</v>
      </c>
      <c r="Q3" s="49">
        <f t="shared" ref="P3:Q14" si="8">P3/1.2</f>
        <v>400</v>
      </c>
      <c r="R3" s="52">
        <v>2700000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541.66666666666674</v>
      </c>
      <c r="C16" s="4">
        <f>B16*1.2</f>
        <v>650.00000000000011</v>
      </c>
      <c r="D16" s="4">
        <f t="shared" ref="D16:D32" si="34">C16*1.2</f>
        <v>780.00000000000011</v>
      </c>
      <c r="E16" s="5">
        <f t="shared" ref="E16:E32" si="35">R16</f>
        <v>4000000</v>
      </c>
      <c r="F16" s="9">
        <f t="shared" ref="F16:F32" si="36">ROUND((E16/B16),0)</f>
        <v>7385</v>
      </c>
      <c r="G16" s="9">
        <f t="shared" ref="G16:G32" si="37">ROUND((E16/C16),0)</f>
        <v>6154</v>
      </c>
      <c r="H16" s="9">
        <f t="shared" ref="H16:H32" si="38">ROUND((E16/D16),0)</f>
        <v>5128</v>
      </c>
      <c r="I16" s="4" t="e">
        <f>#REF!</f>
        <v>#REF!</v>
      </c>
      <c r="J16" s="4">
        <f t="shared" ref="J16:J32" si="39">S16</f>
        <v>0</v>
      </c>
      <c r="O16">
        <v>0</v>
      </c>
      <c r="P16">
        <v>650</v>
      </c>
      <c r="Q16">
        <f t="shared" ref="P16:Q32" si="40">P16/1.2</f>
        <v>541.66666666666674</v>
      </c>
      <c r="R16" s="2">
        <v>4000000</v>
      </c>
    </row>
    <row r="17" spans="1:18" ht="14.25" customHeight="1" x14ac:dyDescent="0.25">
      <c r="A17" s="4">
        <f t="shared" si="32"/>
        <v>0</v>
      </c>
      <c r="B17" s="4">
        <f t="shared" si="33"/>
        <v>433.33333333333337</v>
      </c>
      <c r="C17" s="4">
        <f t="shared" ref="C17:C32" si="41">B17*1.2</f>
        <v>520</v>
      </c>
      <c r="D17" s="4">
        <f t="shared" si="34"/>
        <v>624</v>
      </c>
      <c r="E17" s="5">
        <f t="shared" si="35"/>
        <v>3100000</v>
      </c>
      <c r="F17" s="9">
        <f t="shared" si="36"/>
        <v>7154</v>
      </c>
      <c r="G17" s="9">
        <f t="shared" si="37"/>
        <v>5962</v>
      </c>
      <c r="H17" s="9">
        <f t="shared" si="38"/>
        <v>4968</v>
      </c>
      <c r="I17" s="4" t="e">
        <f>#REF!</f>
        <v>#REF!</v>
      </c>
      <c r="J17" s="4">
        <f t="shared" si="39"/>
        <v>0</v>
      </c>
      <c r="O17">
        <v>0</v>
      </c>
      <c r="P17">
        <v>520</v>
      </c>
      <c r="Q17">
        <f t="shared" si="40"/>
        <v>433.33333333333337</v>
      </c>
      <c r="R17" s="2">
        <v>3100000</v>
      </c>
    </row>
    <row r="18" spans="1:18" s="49" customFormat="1" ht="14.25" customHeight="1" x14ac:dyDescent="0.25">
      <c r="A18" s="50">
        <f t="shared" si="32"/>
        <v>0</v>
      </c>
      <c r="B18" s="50">
        <f t="shared" si="33"/>
        <v>346.66666666666669</v>
      </c>
      <c r="C18" s="50">
        <f t="shared" si="41"/>
        <v>416</v>
      </c>
      <c r="D18" s="50">
        <f t="shared" si="34"/>
        <v>499.2</v>
      </c>
      <c r="E18" s="51">
        <f t="shared" si="35"/>
        <v>3100000</v>
      </c>
      <c r="F18" s="50">
        <f t="shared" si="36"/>
        <v>8942</v>
      </c>
      <c r="G18" s="50">
        <f t="shared" si="37"/>
        <v>7452</v>
      </c>
      <c r="H18" s="50">
        <f t="shared" si="38"/>
        <v>6210</v>
      </c>
      <c r="I18" s="50" t="e">
        <f>#REF!</f>
        <v>#REF!</v>
      </c>
      <c r="J18" s="50">
        <f t="shared" si="39"/>
        <v>0</v>
      </c>
      <c r="O18" s="49">
        <v>0</v>
      </c>
      <c r="P18" s="49">
        <v>416</v>
      </c>
      <c r="Q18" s="49">
        <f t="shared" si="40"/>
        <v>346.66666666666669</v>
      </c>
      <c r="R18" s="52">
        <v>3100000</v>
      </c>
    </row>
    <row r="19" spans="1:18" ht="14.25" customHeight="1" x14ac:dyDescent="0.25">
      <c r="A19" s="4">
        <f t="shared" si="32"/>
        <v>0</v>
      </c>
      <c r="B19" s="4">
        <f t="shared" si="33"/>
        <v>565</v>
      </c>
      <c r="C19" s="4">
        <f t="shared" si="41"/>
        <v>678</v>
      </c>
      <c r="D19" s="4">
        <f t="shared" si="34"/>
        <v>813.6</v>
      </c>
      <c r="E19" s="5">
        <f t="shared" si="35"/>
        <v>2700000</v>
      </c>
      <c r="F19" s="9">
        <f t="shared" si="36"/>
        <v>4779</v>
      </c>
      <c r="G19" s="9">
        <f t="shared" si="37"/>
        <v>3982</v>
      </c>
      <c r="H19" s="9">
        <f t="shared" si="38"/>
        <v>3319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565</v>
      </c>
      <c r="R19" s="2">
        <v>2700000</v>
      </c>
    </row>
    <row r="20" spans="1:18" ht="14.25" customHeight="1" x14ac:dyDescent="0.25">
      <c r="A20" s="4">
        <f t="shared" si="32"/>
        <v>0</v>
      </c>
      <c r="B20" s="4">
        <f t="shared" si="33"/>
        <v>600</v>
      </c>
      <c r="C20" s="4">
        <f t="shared" si="41"/>
        <v>720</v>
      </c>
      <c r="D20" s="4">
        <f t="shared" si="34"/>
        <v>864</v>
      </c>
      <c r="E20" s="5">
        <f t="shared" si="35"/>
        <v>3700000</v>
      </c>
      <c r="F20" s="9">
        <f t="shared" si="36"/>
        <v>6167</v>
      </c>
      <c r="G20" s="9">
        <f t="shared" si="37"/>
        <v>5139</v>
      </c>
      <c r="H20" s="9">
        <f t="shared" si="38"/>
        <v>4282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600</v>
      </c>
      <c r="R20" s="2">
        <v>3700000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650</v>
      </c>
      <c r="C21" s="4">
        <f t="shared" ref="C21:C24" si="44">B21*1.2</f>
        <v>780</v>
      </c>
      <c r="D21" s="4">
        <f t="shared" ref="D21:D24" si="45">C21*1.2</f>
        <v>936</v>
      </c>
      <c r="E21" s="5">
        <f t="shared" ref="E21:E24" si="46">R21</f>
        <v>3600000</v>
      </c>
      <c r="F21" s="9">
        <f t="shared" ref="F21:F24" si="47">ROUND((E21/B21),0)</f>
        <v>5538</v>
      </c>
      <c r="G21" s="9">
        <f t="shared" ref="G21:G24" si="48">ROUND((E21/C21),0)</f>
        <v>4615</v>
      </c>
      <c r="H21" s="9">
        <f t="shared" ref="H21:H24" si="49">ROUND((E21/D21),0)</f>
        <v>3846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650</v>
      </c>
      <c r="R21" s="2">
        <v>3600000</v>
      </c>
    </row>
    <row r="22" spans="1:18" ht="14.25" customHeight="1" x14ac:dyDescent="0.25">
      <c r="A22" s="4">
        <f t="shared" si="42"/>
        <v>0</v>
      </c>
      <c r="B22" s="4">
        <f t="shared" si="43"/>
        <v>560</v>
      </c>
      <c r="C22" s="4">
        <f t="shared" si="44"/>
        <v>672</v>
      </c>
      <c r="D22" s="4">
        <f t="shared" si="45"/>
        <v>806.4</v>
      </c>
      <c r="E22" s="5">
        <f t="shared" si="46"/>
        <v>4000000</v>
      </c>
      <c r="F22" s="9">
        <f t="shared" si="47"/>
        <v>7143</v>
      </c>
      <c r="G22" s="9">
        <f t="shared" si="48"/>
        <v>5952</v>
      </c>
      <c r="H22" s="9">
        <f t="shared" si="49"/>
        <v>4960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560</v>
      </c>
      <c r="R22" s="2">
        <v>4000000</v>
      </c>
    </row>
    <row r="23" spans="1:18" s="49" customFormat="1" ht="14.25" customHeight="1" x14ac:dyDescent="0.25">
      <c r="A23" s="50">
        <f t="shared" si="42"/>
        <v>0</v>
      </c>
      <c r="B23" s="50">
        <f t="shared" si="43"/>
        <v>208.33333333333334</v>
      </c>
      <c r="C23" s="50">
        <f t="shared" si="44"/>
        <v>250</v>
      </c>
      <c r="D23" s="50">
        <f t="shared" si="45"/>
        <v>300</v>
      </c>
      <c r="E23" s="51">
        <f t="shared" si="46"/>
        <v>1650000</v>
      </c>
      <c r="F23" s="50">
        <f t="shared" si="47"/>
        <v>7920</v>
      </c>
      <c r="G23" s="50">
        <f t="shared" si="48"/>
        <v>6600</v>
      </c>
      <c r="H23" s="50">
        <f t="shared" si="49"/>
        <v>5500</v>
      </c>
      <c r="I23" s="50" t="e">
        <f>#REF!</f>
        <v>#REF!</v>
      </c>
      <c r="J23" s="50">
        <f t="shared" si="50"/>
        <v>0</v>
      </c>
      <c r="O23" s="49">
        <v>0</v>
      </c>
      <c r="P23" s="49">
        <v>250</v>
      </c>
      <c r="Q23" s="49">
        <f t="shared" ref="Q23:Q24" si="52">P23/1.2</f>
        <v>208.33333333333334</v>
      </c>
      <c r="R23" s="52">
        <v>1650000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1996</v>
      </c>
      <c r="W40" s="33" t="s">
        <v>37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28</v>
      </c>
      <c r="W41" s="33"/>
      <c r="X41" s="18"/>
      <c r="Y41" s="7"/>
    </row>
    <row r="42" spans="1:25" ht="16.5" x14ac:dyDescent="0.3">
      <c r="D42" t="s">
        <v>38</v>
      </c>
      <c r="E42">
        <v>495</v>
      </c>
      <c r="O42" s="49"/>
      <c r="S42" s="10"/>
      <c r="T42" s="10"/>
      <c r="U42" s="37"/>
      <c r="V42" s="35">
        <f>V41-60</f>
        <v>-32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495*2200</f>
        <v>1089000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V46*28/60</f>
        <v>42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457380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495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6500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3217500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2760120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2484108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2208096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5750.25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O39:P39"/>
  <sheetViews>
    <sheetView topLeftCell="A9" workbookViewId="0">
      <selection activeCell="P40" sqref="P40"/>
    </sheetView>
  </sheetViews>
  <sheetFormatPr defaultRowHeight="15" x14ac:dyDescent="0.25"/>
  <sheetData>
    <row r="39" spans="15:16" x14ac:dyDescent="0.25">
      <c r="O39">
        <v>44.6</v>
      </c>
      <c r="P39">
        <f>O39*10.764</f>
        <v>480.07439999999997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2024-02-24T05:05:28Z</dcterms:modified>
</cp:coreProperties>
</file>