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" sheetId="38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38"/>
  <c r="I5"/>
  <c r="I6"/>
  <c r="I7"/>
  <c r="I8"/>
  <c r="I9"/>
  <c r="I11"/>
  <c r="I12"/>
  <c r="I13"/>
  <c r="I14"/>
  <c r="I15" s="1"/>
  <c r="I17"/>
  <c r="I21"/>
  <c r="I22"/>
  <c r="I23" s="1"/>
  <c r="C18" i="25"/>
  <c r="Q14" i="4"/>
  <c r="P14"/>
  <c r="J14"/>
  <c r="I14"/>
  <c r="E14"/>
  <c r="G14" s="1"/>
  <c r="B14"/>
  <c r="C14" s="1"/>
  <c r="D14" s="1"/>
  <c r="A14"/>
  <c r="Q13"/>
  <c r="P13"/>
  <c r="J13"/>
  <c r="I13"/>
  <c r="E13"/>
  <c r="G13" s="1"/>
  <c r="B13"/>
  <c r="C13" s="1"/>
  <c r="D13" s="1"/>
  <c r="A13"/>
  <c r="Q12"/>
  <c r="P12"/>
  <c r="J12"/>
  <c r="I12"/>
  <c r="E12"/>
  <c r="B12"/>
  <c r="C12" s="1"/>
  <c r="D12" s="1"/>
  <c r="A12"/>
  <c r="Q11"/>
  <c r="P11"/>
  <c r="J11"/>
  <c r="I11"/>
  <c r="E11"/>
  <c r="G11" s="1"/>
  <c r="B11"/>
  <c r="C11" s="1"/>
  <c r="D11" s="1"/>
  <c r="A11"/>
  <c r="Q10"/>
  <c r="P10"/>
  <c r="J10"/>
  <c r="I10"/>
  <c r="E10"/>
  <c r="G10" s="1"/>
  <c r="B10"/>
  <c r="C10" s="1"/>
  <c r="D10" s="1"/>
  <c r="A10"/>
  <c r="Q9"/>
  <c r="P9"/>
  <c r="J9"/>
  <c r="I9"/>
  <c r="F9"/>
  <c r="E9"/>
  <c r="G9" s="1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G5" s="1"/>
  <c r="B5"/>
  <c r="C5" s="1"/>
  <c r="D5" s="1"/>
  <c r="A5"/>
  <c r="Q4"/>
  <c r="J4"/>
  <c r="I4"/>
  <c r="E4"/>
  <c r="B4"/>
  <c r="C4" s="1"/>
  <c r="D4" s="1"/>
  <c r="A4"/>
  <c r="Q3"/>
  <c r="J3"/>
  <c r="I3"/>
  <c r="E3"/>
  <c r="B3"/>
  <c r="C3" s="1"/>
  <c r="D3" s="1"/>
  <c r="A3"/>
  <c r="Q2"/>
  <c r="J2"/>
  <c r="I2"/>
  <c r="E2"/>
  <c r="B2"/>
  <c r="C2" s="1"/>
  <c r="D2" s="1"/>
  <c r="A2"/>
  <c r="G4" l="1"/>
  <c r="F4"/>
  <c r="G3"/>
  <c r="G2"/>
  <c r="G7"/>
  <c r="G12"/>
  <c r="F2"/>
  <c r="F3"/>
  <c r="F5"/>
  <c r="F6"/>
  <c r="F7"/>
  <c r="F8"/>
  <c r="F10"/>
  <c r="F11"/>
  <c r="F13"/>
  <c r="F14"/>
  <c r="H2"/>
  <c r="H3"/>
  <c r="H4"/>
  <c r="H5"/>
  <c r="H6"/>
  <c r="H7"/>
  <c r="H8"/>
  <c r="H9"/>
  <c r="H10"/>
  <c r="H11"/>
  <c r="H12"/>
  <c r="H13"/>
  <c r="H14"/>
  <c r="F12"/>
  <c r="Q15"/>
  <c r="B15" s="1"/>
  <c r="C15" s="1"/>
  <c r="P15"/>
  <c r="J15"/>
  <c r="I15"/>
  <c r="E15"/>
  <c r="F15" s="1"/>
  <c r="A15"/>
  <c r="G15" l="1"/>
  <c r="D15"/>
  <c r="H15" s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E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<sst xmlns="http://schemas.openxmlformats.org/spreadsheetml/2006/main" count="147" uniqueCount="111">
  <si>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</si>
  <si>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</si>
  <si>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</si>
  <si>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</si>
  <si>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</si>
  <si>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</si>
  <si>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</si>
  <si>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</si>
  <si>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</si>
  <si>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</si>
  <si>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</si>
  <si>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</si>
  <si>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</si>
  <si>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</si>
  <si>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</si>
  <si>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</si>
  <si>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</si>
  <si>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</si>
  <si>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</si>
  <si>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</si>
  <si>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</si>
  <si>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</si>
  <si>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</si>
  <si>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</si>
  <si>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</si>
  <si>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</si>
  <si>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</si>
  <si>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</si>
  <si>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</si>
  <si>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</si>
  <si>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</si>
  <si>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</si>
  <si>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</si>
  <si>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</si>
  <si>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</si>
  <si>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</si>
  <si>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</si>
  <si>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</si>
  <si>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</si>
  <si>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</si>
  <si>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</si>
  <si>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</si>
  <si>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</si>
  <si>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</si>
  <si>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</si>
  <si>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</si>
  <si>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</si>
  <si>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</si>
  <si>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</si>
  <si>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</si>
  <si>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</si>
  <si>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</si>
  <si>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</si>
  <si>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</si>
  <si>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</si>
  <si>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</si>
  <si>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</si>
  <si>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</si>
  <si>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</si>
  <si>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</si>
  <si>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</si>
  <si>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</si>
  <si>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</si>
  <si>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</si>
  <si>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</si>
  <si>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</si>
  <si>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</si>
  <si>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</si>
  <si>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</si>
  <si>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</si>
  <si>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</si>
  <si>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</si>
  <si>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</si>
  <si>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</si>
  <si>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</si>
  <si>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</si>
  <si>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</si>
  <si>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</si>
  <si>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</si>
  <si>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</si>
  <si>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</si>
  <si>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</si>
  <si>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</si>
  <si>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</si>
  <si>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</si>
  <si>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</si>
  <si>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</si>
  <si>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</si>
  <si>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</si>
  <si>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</si>
  <si>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</si>
  <si>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</si>
  <si>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</si>
  <si>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</si>
  <si>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</si>
  <si>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</si>
  <si>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</si>
  <si>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</si>
  <si>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</si>
  <si>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Hall</t>
  </si>
  <si>
    <t>Kitchen</t>
  </si>
  <si>
    <t>WC</t>
  </si>
  <si>
    <t>BATH</t>
  </si>
  <si>
    <t>Pass</t>
  </si>
  <si>
    <t>BED</t>
  </si>
  <si>
    <t>Toilet</t>
  </si>
  <si>
    <t xml:space="preserve">PORCH </t>
  </si>
  <si>
    <t>Open Space</t>
  </si>
  <si>
    <t>Ground</t>
  </si>
  <si>
    <t>First</t>
  </si>
  <si>
    <t xml:space="preserve">lift side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</si>
</sst>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0</xdr:rowOff>
    </xdr:from>
    <xdr:to>
      <xdr:col>15</xdr:col>
      <xdr:colOff>571501</xdr:colOff>
      <xdr:row>31</xdr:row>
      <xdr:rowOff>166007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381000"/>
          <a:ext cx="9565822" cy="56905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367394</xdr:colOff>
      <xdr:row>3</xdr:row>
      <xdr:rowOff>95250</xdr:rowOff>
    </xdr:from>
    <xdr:to>
      <xdr:col>19</xdr:col>
      <xdr:colOff>136072</xdr:colOff>
      <xdr:row>32</xdr:row>
      <xdr:rowOff>57150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04358" y="666750"/>
          <a:ext cx="9565821" cy="5486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421821</xdr:colOff>
      <xdr:row>6</xdr:row>
      <xdr:rowOff>108856</xdr:rowOff>
    </xdr:from>
    <xdr:to>
      <xdr:col>16</xdr:col>
      <xdr:colOff>266700</xdr:colOff>
      <xdr:row>37</xdr:row>
      <xdr:rowOff>95249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1821" y="1251856"/>
          <a:ext cx="9642022" cy="58918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214512</xdr:colOff>
      <xdr:row>8</xdr:row>
      <xdr:rowOff>78441</xdr:rowOff>
    </xdr:from>
    <xdr:to>
      <xdr:col>12</xdr:col>
      <xdr:colOff>257735</xdr:colOff>
      <xdr:row>35</xdr:row>
      <xdr:rowOff>9125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512" y="1602441"/>
          <a:ext cx="7304635" cy="50741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A10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32535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30500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30500</v>
      </c>
      <c r="D5" s="56" t="s">
        <v>61</v>
      </c>
      <c r="E5" s="57">
        <f>ROUND(C5/10.764,0)</f>
        <v>2834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7300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23200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23200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30500</v>
      </c>
      <c r="D10" s="56" t="s">
        <v>61</v>
      </c>
      <c r="E10" s="57">
        <f>ROUND(C10/10.764,0)</f>
        <v>2834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836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2369224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1672000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10"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4800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2800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2800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4800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697</v>
      </c>
      <c r="D18" s="72"/>
      <c r="E18" s="73"/>
      <c r="F18" s="74"/>
      <c r="G18" s="74"/>
    </row>
    <row r="19" spans="1:7">
      <c r="A19" s="15"/>
      <c r="B19" s="6"/>
      <c r="C19" s="29">
        <f>C18*C16</f>
        <v>3345600</v>
      </c>
      <c r="D19" s="74" t="s">
        <v>68</v>
      </c>
      <c r="E19" s="29"/>
      <c r="F19" s="74" t="s">
        <v>68</v>
      </c>
      <c r="G19" s="74"/>
    </row>
    <row r="20" spans="1:7">
      <c r="A20" s="15"/>
      <c r="C20" s="30">
        <f>C19*95%</f>
        <v>3178320</v>
      </c>
      <c r="D20" s="74" t="s">
        <v>24</v>
      </c>
      <c r="E20" s="30">
        <f>C20*90%</f>
        <v>2860488</v>
      </c>
      <c r="F20" s="74" t="s">
        <v>24</v>
      </c>
      <c r="G20" s="74"/>
    </row>
    <row r="21" spans="1:7">
      <c r="A21" s="15"/>
      <c r="C21" s="30">
        <f>C19*80%</f>
        <v>2676480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1394000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6970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4" si="0">N2</f>
        <v>0</v>
      </c>
      <c r="B2" s="4">
        <f t="shared" ref="B2:B14" si="1">Q2</f>
        <v>841.66666666666674</v>
      </c>
      <c r="C2" s="4">
        <f t="shared" ref="C2:C14" si="2">B2*1.2</f>
        <v>1010</v>
      </c>
      <c r="D2" s="4">
        <f t="shared" ref="D2:D14" si="3">C2*1.2</f>
        <v>1212</v>
      </c>
      <c r="E2" s="5">
        <f t="shared" ref="E2:E14" si="4">R2</f>
        <v>3800000</v>
      </c>
      <c r="F2" s="4">
        <f t="shared" ref="F2:F14" si="5">ROUND((E2/B2),0)</f>
        <v>4515</v>
      </c>
      <c r="G2" s="4">
        <f t="shared" ref="G2:G14" si="6">ROUND((E2/C2),0)</f>
        <v>3762</v>
      </c>
      <c r="H2" s="4">
        <f t="shared" ref="H2:H14" si="7">ROUND((E2/D2),0)</f>
        <v>3135</v>
      </c>
      <c r="I2" s="4">
        <f t="shared" ref="I2:I14" si="8">T2</f>
        <v>0</v>
      </c>
      <c r="J2" s="4">
        <f t="shared" ref="J2:J14" si="9">U2</f>
        <v>0</v>
      </c>
      <c r="K2" s="71"/>
      <c r="L2" s="71"/>
      <c r="M2" s="71"/>
      <c r="N2" s="71"/>
      <c r="O2" s="71">
        <v>0</v>
      </c>
      <c r="P2" s="71">
        <v>1010</v>
      </c>
      <c r="Q2" s="71">
        <f t="shared" ref="Q2:Q14" si="10">P2/1.2</f>
        <v>841.66666666666674</v>
      </c>
      <c r="R2" s="2">
        <v>3800000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1677.5</v>
      </c>
      <c r="C3" s="4">
        <f t="shared" si="2"/>
        <v>2013</v>
      </c>
      <c r="D3" s="4">
        <f t="shared" si="3"/>
        <v>2415.6</v>
      </c>
      <c r="E3" s="5">
        <f t="shared" si="4"/>
        <v>8500000</v>
      </c>
      <c r="F3" s="4">
        <f t="shared" si="5"/>
        <v>5067</v>
      </c>
      <c r="G3" s="4">
        <f t="shared" si="6"/>
        <v>4223</v>
      </c>
      <c r="H3" s="4">
        <f t="shared" si="7"/>
        <v>3519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2013</v>
      </c>
      <c r="Q3" s="71">
        <f t="shared" si="10"/>
        <v>1677.5</v>
      </c>
      <c r="R3" s="2">
        <v>8500000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1045.8333333333335</v>
      </c>
      <c r="C4" s="4">
        <f t="shared" si="2"/>
        <v>1255.0000000000002</v>
      </c>
      <c r="D4" s="4">
        <f t="shared" si="3"/>
        <v>1506.0000000000002</v>
      </c>
      <c r="E4" s="5">
        <f t="shared" si="4"/>
        <v>5500000</v>
      </c>
      <c r="F4" s="4">
        <f t="shared" si="5"/>
        <v>5259</v>
      </c>
      <c r="G4" s="4">
        <f t="shared" si="6"/>
        <v>4382</v>
      </c>
      <c r="H4" s="4">
        <f t="shared" si="7"/>
        <v>3652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1255</v>
      </c>
      <c r="Q4" s="71">
        <f t="shared" si="10"/>
        <v>1045.8333333333335</v>
      </c>
      <c r="R4" s="2">
        <v>5500000</v>
      </c>
      <c r="S4" s="2"/>
      <c r="T4" s="2"/>
    </row>
    <row r="5" spans="1:35">
      <c r="A5" s="4">
        <f t="shared" si="0"/>
        <v>0</v>
      </c>
      <c r="B5" s="4">
        <f t="shared" si="1"/>
        <v>476.66666666666669</v>
      </c>
      <c r="C5" s="4">
        <f t="shared" si="2"/>
        <v>572</v>
      </c>
      <c r="D5" s="4">
        <f t="shared" si="3"/>
        <v>686.4</v>
      </c>
      <c r="E5" s="5">
        <f t="shared" si="4"/>
        <v>3000000</v>
      </c>
      <c r="F5" s="4">
        <f t="shared" si="5"/>
        <v>6294</v>
      </c>
      <c r="G5" s="4">
        <f t="shared" si="6"/>
        <v>5245</v>
      </c>
      <c r="H5" s="4">
        <f t="shared" si="7"/>
        <v>4371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572</v>
      </c>
      <c r="Q5" s="71">
        <f t="shared" si="10"/>
        <v>476.66666666666669</v>
      </c>
      <c r="R5" s="2">
        <v>3000000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:P7" si="11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1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 t="shared" ref="P11:P12" si="12">O11/1.2</f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 t="shared" si="12"/>
        <v>0</v>
      </c>
      <c r="Q12" s="71">
        <f t="shared" si="10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10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10"/>
        <v>0</v>
      </c>
      <c r="R14" s="2">
        <v>0</v>
      </c>
      <c r="S14" s="2"/>
    </row>
    <row r="15" spans="1:35">
      <c r="A15" s="4">
        <f t="shared" ref="A15" si="13">N15</f>
        <v>0</v>
      </c>
      <c r="B15" s="4">
        <f t="shared" ref="B15" si="14">Q15</f>
        <v>0</v>
      </c>
      <c r="C15" s="4">
        <f t="shared" ref="C15" si="15">B15*1.2</f>
        <v>0</v>
      </c>
      <c r="D15" s="4">
        <f t="shared" ref="D15" si="16">C15*1.2</f>
        <v>0</v>
      </c>
      <c r="E15" s="5">
        <f t="shared" ref="E15" si="17">R15</f>
        <v>0</v>
      </c>
      <c r="F15" s="4" t="e">
        <f t="shared" ref="F15" si="18">ROUND((E15/B15),0)</f>
        <v>#DIV/0!</v>
      </c>
      <c r="G15" s="4" t="e">
        <f t="shared" ref="G15" si="19">ROUND((E15/C15),0)</f>
        <v>#DIV/0!</v>
      </c>
      <c r="H15" s="4" t="e">
        <f t="shared" ref="H15" si="20">ROUND((E15/D15),0)</f>
        <v>#DIV/0!</v>
      </c>
      <c r="I15" s="4">
        <f t="shared" ref="I15" si="21">T15</f>
        <v>0</v>
      </c>
      <c r="J15" s="4">
        <f t="shared" ref="J15" si="22">U15</f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ref="Q15" si="23">P15/1.2</f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O16">
        <v>0</v>
      </c>
      <c r="P16">
        <f t="shared" ref="P16:P17" si="33">O16/1.2</f>
        <v>0</v>
      </c>
      <c r="Q16">
        <f t="shared" ref="Q16:Q18" si="34">P16/1.2</f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O17">
        <v>0</v>
      </c>
      <c r="P17">
        <f t="shared" si="33"/>
        <v>0</v>
      </c>
      <c r="Q17">
        <f t="shared" si="34"/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1">
        <v>0</v>
      </c>
      <c r="P19" s="71">
        <f>O19/1.2</f>
        <v>0</v>
      </c>
      <c r="Q19" s="71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zoomScale="70" zoomScaleNormal="70" workbookViewId="0">
      <selection activeCell="K6" sqref="K6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D10" zoomScale="85" zoomScaleNormal="85" workbookViewId="0">
      <selection activeCell="L11" sqref="L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K14" sqref="K1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8" zoomScale="85" zoomScaleNormal="85" workbookViewId="0">
      <selection activeCell="K14" sqref="K14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F2:I23"/>
  <sheetViews>
    <sheetView workbookViewId="0">
      <selection activeCell="M16" sqref="M16"/>
    </sheetView>
  </sheetViews>
  <sheetFormatPr defaultRowHeight="15"/>
  <sheetData>
    <row r="2" spans="6:9">
      <c r="G2" s="71" t="s">
        <v>108</v>
      </c>
    </row>
    <row r="4" spans="6:9">
      <c r="F4" s="71" t="s">
        <v>99</v>
      </c>
      <c r="G4" s="71">
        <v>12.8</v>
      </c>
      <c r="H4" s="71">
        <v>14.8</v>
      </c>
      <c r="I4" s="71">
        <f>H4*G4</f>
        <v>189.44000000000003</v>
      </c>
    </row>
    <row r="5" spans="6:9">
      <c r="F5" s="71" t="s">
        <v>100</v>
      </c>
      <c r="G5" s="71">
        <v>12.8</v>
      </c>
      <c r="H5" s="71">
        <v>12.8</v>
      </c>
      <c r="I5" s="71">
        <f t="shared" ref="I5:I8" si="0">H5*G5</f>
        <v>163.84000000000003</v>
      </c>
    </row>
    <row r="6" spans="6:9">
      <c r="F6" s="71" t="s">
        <v>101</v>
      </c>
      <c r="G6" s="71">
        <v>4.0999999999999996</v>
      </c>
      <c r="H6" s="71">
        <v>12.5</v>
      </c>
      <c r="I6" s="71">
        <f t="shared" si="0"/>
        <v>51.249999999999993</v>
      </c>
    </row>
    <row r="7" spans="6:9">
      <c r="F7" s="71" t="s">
        <v>102</v>
      </c>
      <c r="G7" s="71">
        <v>4.0999999999999996</v>
      </c>
      <c r="H7" s="71">
        <v>12.5</v>
      </c>
      <c r="I7" s="71">
        <f t="shared" si="0"/>
        <v>51.249999999999993</v>
      </c>
    </row>
    <row r="8" spans="6:9">
      <c r="F8" s="71" t="s">
        <v>103</v>
      </c>
      <c r="G8" s="71">
        <v>5.0999999999999996</v>
      </c>
      <c r="H8" s="71">
        <v>12.8</v>
      </c>
      <c r="I8" s="71">
        <f t="shared" si="0"/>
        <v>65.28</v>
      </c>
    </row>
    <row r="9" spans="6:9">
      <c r="F9" s="71"/>
      <c r="G9" s="71"/>
      <c r="H9" s="71"/>
      <c r="I9" s="115">
        <f>SUM(I4:I8)</f>
        <v>521.06000000000006</v>
      </c>
    </row>
    <row r="10" spans="6:9">
      <c r="F10" s="71"/>
      <c r="G10" s="71" t="s">
        <v>109</v>
      </c>
      <c r="H10" s="71"/>
      <c r="I10" s="71"/>
    </row>
    <row r="11" spans="6:9">
      <c r="F11" s="71" t="s">
        <v>104</v>
      </c>
      <c r="G11" s="71">
        <v>14.8</v>
      </c>
      <c r="H11" s="71">
        <v>12.8</v>
      </c>
      <c r="I11" s="71">
        <f>H11*G11</f>
        <v>189.44000000000003</v>
      </c>
    </row>
    <row r="12" spans="6:9">
      <c r="F12" s="71" t="s">
        <v>104</v>
      </c>
      <c r="G12" s="71">
        <v>12.7</v>
      </c>
      <c r="H12" s="71">
        <v>12.8</v>
      </c>
      <c r="I12" s="71">
        <f t="shared" ref="I12:I14" si="1">H12*G12</f>
        <v>162.56</v>
      </c>
    </row>
    <row r="13" spans="6:9">
      <c r="F13" s="71" t="s">
        <v>105</v>
      </c>
      <c r="G13" s="71">
        <v>6</v>
      </c>
      <c r="H13" s="71">
        <v>3.9</v>
      </c>
      <c r="I13" s="71">
        <f t="shared" si="1"/>
        <v>23.4</v>
      </c>
    </row>
    <row r="14" spans="6:9">
      <c r="F14" s="71" t="s">
        <v>103</v>
      </c>
      <c r="G14" s="71">
        <v>5.0999999999999996</v>
      </c>
      <c r="H14" s="71">
        <v>12.8</v>
      </c>
      <c r="I14" s="71">
        <f t="shared" si="1"/>
        <v>65.28</v>
      </c>
    </row>
    <row r="15" spans="6:9">
      <c r="F15" s="71"/>
      <c r="G15" s="71"/>
      <c r="H15" s="71"/>
      <c r="I15" s="71">
        <f>SUM(I11:I14)</f>
        <v>440.67999999999995</v>
      </c>
    </row>
    <row r="16" spans="6:9">
      <c r="F16" s="71"/>
      <c r="G16" s="71"/>
      <c r="H16" s="71"/>
      <c r="I16" s="115"/>
    </row>
    <row r="17" spans="6:9">
      <c r="F17" s="71" t="s">
        <v>106</v>
      </c>
      <c r="G17" s="71">
        <v>17.3</v>
      </c>
      <c r="H17" s="71">
        <v>7.4</v>
      </c>
      <c r="I17" s="71">
        <f>H17*G17</f>
        <v>128.02000000000001</v>
      </c>
    </row>
    <row r="18" spans="6:9">
      <c r="F18" s="71"/>
      <c r="G18" s="71"/>
      <c r="H18" s="71"/>
      <c r="I18" s="71"/>
    </row>
    <row r="19" spans="6:9">
      <c r="F19" s="71"/>
      <c r="G19" s="71"/>
      <c r="H19" s="71"/>
      <c r="I19" s="71"/>
    </row>
    <row r="20" spans="6:9">
      <c r="F20" s="71"/>
      <c r="G20" s="71"/>
      <c r="H20" s="71"/>
      <c r="I20" s="71"/>
    </row>
    <row r="21" spans="6:9">
      <c r="F21" s="71" t="s">
        <v>107</v>
      </c>
      <c r="G21" s="71">
        <v>10.199999999999999</v>
      </c>
      <c r="H21" s="71">
        <v>18.3</v>
      </c>
      <c r="I21" s="71">
        <f>H21*G21</f>
        <v>186.66</v>
      </c>
    </row>
    <row r="22" spans="6:9">
      <c r="F22" s="71" t="s">
        <v>110</v>
      </c>
      <c r="G22">
        <v>40.1</v>
      </c>
      <c r="H22">
        <v>4.0999999999999996</v>
      </c>
      <c r="I22" s="71">
        <f>H22*G22</f>
        <v>164.41</v>
      </c>
    </row>
    <row r="23" spans="6:9">
      <c r="I23">
        <f>SUM(I21:I22)</f>
        <v>351.07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2024-02-22T10:45:50Z</dcterms:modified>
</cp:coreProperties>
</file>