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Prashant Deore\"/>
    </mc:Choice>
  </mc:AlternateContent>
  <bookViews>
    <workbookView xWindow="0" yWindow="0" windowWidth="2370" windowHeight="0" tabRatio="932" activeTab="3"/>
  </bookViews>
  <sheets>
    <sheet name="Depreciation" sheetId="25" r:id="rId1"/>
    <sheet name="Sheet5" sheetId="49" r:id="rId2"/>
    <sheet name="Sale plan" sheetId="24" r:id="rId3"/>
    <sheet name="Calculation" sheetId="23" r:id="rId4"/>
    <sheet name="Sheet2" sheetId="48" r:id="rId5"/>
    <sheet name="20-20" sheetId="4" r:id="rId6"/>
    <sheet name="Sheet3" sheetId="41" r:id="rId7"/>
    <sheet name="Sheet4" sheetId="42" r:id="rId8"/>
    <sheet name="Sheet6" sheetId="44" r:id="rId9"/>
    <sheet name="MB" sheetId="47" r:id="rId10"/>
    <sheet name="MB_1" sheetId="50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50" l="1"/>
  <c r="G18" i="50"/>
  <c r="H14" i="50"/>
  <c r="H5" i="50"/>
  <c r="H6" i="50"/>
  <c r="H7" i="50"/>
  <c r="H8" i="50"/>
  <c r="H9" i="50"/>
  <c r="H10" i="50"/>
  <c r="H11" i="50"/>
  <c r="H12" i="50"/>
  <c r="H13" i="50" s="1"/>
  <c r="H16" i="50" s="1"/>
  <c r="I16" i="50" s="1"/>
  <c r="H4" i="50"/>
  <c r="D29" i="23"/>
  <c r="H37" i="23" l="1"/>
  <c r="I37" i="23" s="1"/>
  <c r="C17" i="25" l="1"/>
  <c r="C7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P9" i="4"/>
  <c r="Q9" i="4" s="1"/>
  <c r="D23" i="23"/>
  <c r="C5" i="23"/>
  <c r="B2" i="4" l="1"/>
  <c r="C2" i="4" s="1"/>
  <c r="B3" i="4"/>
  <c r="C3" i="4" s="1"/>
  <c r="B4" i="4"/>
  <c r="D4" i="4" s="1"/>
  <c r="B5" i="4"/>
  <c r="D5" i="4" s="1"/>
  <c r="B6" i="4"/>
  <c r="D6" i="4" s="1"/>
  <c r="D7" i="4"/>
  <c r="B8" i="4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J7" i="4"/>
  <c r="I7" i="4"/>
  <c r="I6" i="4"/>
  <c r="I5" i="4"/>
  <c r="J4" i="4"/>
  <c r="I4" i="4"/>
  <c r="J3" i="4"/>
  <c r="I3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H29" i="24"/>
  <c r="G29" i="24"/>
  <c r="I29" i="24" s="1"/>
  <c r="F29" i="24"/>
  <c r="E29" i="24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l="1"/>
  <c r="C19" i="23" s="1"/>
  <c r="C20" i="23" l="1"/>
  <c r="B20" i="23" s="1"/>
  <c r="C25" i="23"/>
  <c r="C21" i="23"/>
  <c r="J19" i="4"/>
  <c r="I19" i="4"/>
  <c r="E19" i="4"/>
  <c r="A19" i="4"/>
  <c r="P18" i="4"/>
  <c r="Q18" i="4" s="1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<sst xmlns="http://schemas.openxmlformats.org/spreadsheetml/2006/main" count="129" uniqueCount="99">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</sst>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319970</xdr:colOff>
      <xdr:row>1</xdr:row>
      <xdr:rowOff>129538</xdr:rowOff>
    </xdr:from>
    <xdr:to>
      <xdr:col>13</xdr:col>
      <xdr:colOff>31200</xdr:colOff>
      <xdr:row>19</xdr:row>
      <xdr:rowOff>50168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2158709" y="320038"/>
          <a:ext cx="5840361" cy="334963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13935</xdr:colOff>
      <xdr:row>11</xdr:row>
      <xdr:rowOff>70572</xdr:rowOff>
    </xdr:from>
    <xdr:to>
      <xdr:col>10</xdr:col>
      <xdr:colOff>261586</xdr:colOff>
      <xdr:row>30</xdr:row>
      <xdr:rowOff>41997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053" y="2166072"/>
          <a:ext cx="5693709" cy="3590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19880</xdr:colOff>
      <xdr:row>4</xdr:row>
      <xdr:rowOff>169634</xdr:rowOff>
    </xdr:from>
    <xdr:to>
      <xdr:col>10</xdr:col>
      <xdr:colOff>350233</xdr:colOff>
      <xdr:row>22</xdr:row>
      <xdr:rowOff>90264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632201" y="931634"/>
          <a:ext cx="5841246" cy="334963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138794</xdr:colOff>
      <xdr:row>1</xdr:row>
      <xdr:rowOff>189139</xdr:rowOff>
    </xdr:from>
    <xdr:to>
      <xdr:col>10</xdr:col>
      <xdr:colOff>386443</xdr:colOff>
      <xdr:row>23</xdr:row>
      <xdr:rowOff>170089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115" y="379639"/>
          <a:ext cx="5758542" cy="4171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405167</xdr:colOff>
      <xdr:row>2</xdr:row>
      <xdr:rowOff>78003</xdr:rowOff>
    </xdr:from>
    <xdr:to>
      <xdr:col>11</xdr:col>
      <xdr:colOff>63658</xdr:colOff>
      <xdr:row>21</xdr:row>
      <xdr:rowOff>179581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1010285" y="459003"/>
          <a:ext cx="5709667" cy="3721078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159123</xdr:colOff>
      <xdr:row>1</xdr:row>
      <xdr:rowOff>114300</xdr:rowOff>
    </xdr:from>
    <xdr:to>
      <xdr:col>10</xdr:col>
      <xdr:colOff>406774</xdr:colOff>
      <xdr:row>23</xdr:row>
      <xdr:rowOff>28575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241" y="304800"/>
          <a:ext cx="5693709" cy="4105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</xdr:row>
      <xdr:rowOff>9525</xdr:rowOff>
    </xdr:from>
    <xdr:to>
      <xdr:col>9</xdr:col>
      <xdr:colOff>581025</xdr:colOff>
      <xdr:row>20</xdr:row>
      <xdr:rowOff>38100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0025"/>
          <a:ext cx="5715000" cy="3648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="85" zoomScaleNormal="85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58035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56000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56000</v>
      </c>
      <c r="D5" s="57" t="s">
        <v>61</v>
      </c>
      <c r="E5" s="58">
        <f>ROUND(C5/10.764,0)</f>
        <v>5203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4000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52000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</v>
      </c>
      <c r="D8" s="102">
        <f>1-C8</f>
        <v>0.9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46800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50800</v>
      </c>
      <c r="D10" s="57" t="s">
        <v>61</v>
      </c>
      <c r="E10" s="58">
        <f>ROUND(C10/10.764,0)</f>
        <v>4719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1136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C16*2000</f>
        <v>2272000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C16*E10</f>
        <v>5360784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9" sqref="N9"/>
    </sheetView>
  </sheetViews>
  <sheetFormatPr defaultRowHeight="1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I19"/>
  <sheetViews>
    <sheetView workbookViewId="0">
      <selection activeCell="I19" sqref="I19"/>
    </sheetView>
  </sheetViews>
  <sheetFormatPr defaultRowHeight="15"/>
  <sheetData>
    <row r="4" spans="6:9">
      <c r="F4">
        <v>11.1</v>
      </c>
      <c r="G4">
        <v>17.8</v>
      </c>
      <c r="H4">
        <f>G4*F4</f>
        <v>197.58</v>
      </c>
    </row>
    <row r="5" spans="6:9">
      <c r="F5">
        <v>10.9</v>
      </c>
      <c r="G5">
        <v>12.8</v>
      </c>
      <c r="H5" s="75">
        <f t="shared" ref="H5:H12" si="0">G5*F5</f>
        <v>139.52000000000001</v>
      </c>
    </row>
    <row r="6" spans="6:9">
      <c r="F6">
        <v>8.6999999999999993</v>
      </c>
      <c r="G6">
        <v>8.6</v>
      </c>
      <c r="H6" s="75">
        <f t="shared" si="0"/>
        <v>74.819999999999993</v>
      </c>
    </row>
    <row r="7" spans="6:9">
      <c r="F7">
        <v>12.4</v>
      </c>
      <c r="G7">
        <v>11.1</v>
      </c>
      <c r="H7" s="75">
        <f t="shared" si="0"/>
        <v>137.63999999999999</v>
      </c>
    </row>
    <row r="8" spans="6:9">
      <c r="F8">
        <v>9.9</v>
      </c>
      <c r="G8">
        <v>16.8</v>
      </c>
      <c r="H8" s="75">
        <f t="shared" si="0"/>
        <v>166.32000000000002</v>
      </c>
    </row>
    <row r="9" spans="6:9">
      <c r="F9">
        <v>6.6</v>
      </c>
      <c r="G9">
        <v>4.7</v>
      </c>
      <c r="H9" s="75">
        <f t="shared" si="0"/>
        <v>31.02</v>
      </c>
    </row>
    <row r="10" spans="6:9">
      <c r="F10">
        <v>5.0999999999999996</v>
      </c>
      <c r="G10">
        <v>8.1999999999999993</v>
      </c>
      <c r="H10" s="75">
        <f t="shared" si="0"/>
        <v>41.819999999999993</v>
      </c>
    </row>
    <row r="11" spans="6:9">
      <c r="F11">
        <v>3.5</v>
      </c>
      <c r="G11">
        <v>5.8</v>
      </c>
      <c r="H11" s="75">
        <f t="shared" si="0"/>
        <v>20.3</v>
      </c>
    </row>
    <row r="12" spans="6:9">
      <c r="F12">
        <v>3.5</v>
      </c>
      <c r="G12">
        <v>4.3</v>
      </c>
      <c r="H12" s="75">
        <f t="shared" si="0"/>
        <v>15.049999999999999</v>
      </c>
    </row>
    <row r="13" spans="6:9">
      <c r="H13">
        <f>SUM(H4:H12)</f>
        <v>824.06999999999994</v>
      </c>
    </row>
    <row r="14" spans="6:9">
      <c r="F14">
        <v>11.3</v>
      </c>
      <c r="G14">
        <v>2.8</v>
      </c>
      <c r="H14">
        <f>G14*F14</f>
        <v>31.64</v>
      </c>
    </row>
    <row r="16" spans="6:9">
      <c r="H16">
        <f>H13+H14</f>
        <v>855.70999999999992</v>
      </c>
      <c r="I16">
        <f>H16*1.35</f>
        <v>1155.2085</v>
      </c>
    </row>
    <row r="18" spans="6:7">
      <c r="F18">
        <v>84.45</v>
      </c>
      <c r="G18" s="118">
        <f>F18*10.764</f>
        <v>909.01980000000003</v>
      </c>
    </row>
    <row r="19" spans="6:7">
      <c r="F19">
        <v>105.56</v>
      </c>
      <c r="G19" s="118">
        <f>F19*10.764</f>
        <v>1136.24784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85" zoomScaleNormal="85" workbookViewId="0">
      <selection activeCell="G18" sqref="G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6800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4800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10</v>
      </c>
      <c r="D7" s="25"/>
      <c r="F7" s="78"/>
      <c r="G7" s="78"/>
    </row>
    <row r="8" spans="1:8">
      <c r="A8" s="15" t="s">
        <v>18</v>
      </c>
      <c r="B8" s="24"/>
      <c r="C8" s="25">
        <v>50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118"/>
      <c r="G9" s="78"/>
    </row>
    <row r="10" spans="1:8" ht="30">
      <c r="A10" s="22" t="s">
        <v>20</v>
      </c>
      <c r="B10" s="24"/>
      <c r="C10" s="25">
        <f>90*C7/C9</f>
        <v>15</v>
      </c>
      <c r="D10" s="25"/>
      <c r="F10" s="118"/>
      <c r="G10" s="78"/>
    </row>
    <row r="11" spans="1:8">
      <c r="A11" s="15"/>
      <c r="B11" s="26"/>
      <c r="C11" s="27">
        <f>C10%</f>
        <v>0.15</v>
      </c>
      <c r="D11" s="27"/>
      <c r="F11" s="78"/>
      <c r="G11" s="78"/>
    </row>
    <row r="12" spans="1:8">
      <c r="A12" s="15" t="s">
        <v>21</v>
      </c>
      <c r="B12" s="19"/>
      <c r="C12" s="20">
        <f>C6*C11</f>
        <v>300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1700</v>
      </c>
      <c r="D13" s="23"/>
      <c r="F13" s="78"/>
      <c r="G13" s="78"/>
    </row>
    <row r="14" spans="1:8">
      <c r="A14" s="15" t="s">
        <v>15</v>
      </c>
      <c r="B14" s="19"/>
      <c r="C14" s="20">
        <f>C5</f>
        <v>4800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6500</v>
      </c>
      <c r="D16" s="21"/>
      <c r="E16" s="61"/>
      <c r="F16" s="78"/>
      <c r="G16" s="119"/>
    </row>
    <row r="17" spans="1:9">
      <c r="B17" s="24"/>
      <c r="C17" s="25"/>
      <c r="D17" s="25"/>
      <c r="F17" s="78"/>
      <c r="G17" s="78"/>
    </row>
    <row r="18" spans="1:9" ht="16.5">
      <c r="A18" s="28" t="s">
        <v>98</v>
      </c>
      <c r="B18" s="7"/>
      <c r="C18" s="76">
        <v>1136</v>
      </c>
      <c r="D18" s="76"/>
      <c r="E18" s="77"/>
      <c r="F18" s="78"/>
      <c r="G18" s="78"/>
    </row>
    <row r="19" spans="1:9">
      <c r="A19" s="15"/>
      <c r="B19" s="6"/>
      <c r="C19" s="30">
        <f>C18*C16</f>
        <v>7384000</v>
      </c>
      <c r="D19" s="78" t="s">
        <v>68</v>
      </c>
      <c r="E19" s="30"/>
      <c r="F19" s="78"/>
      <c r="G19" s="78"/>
    </row>
    <row r="20" spans="1:9">
      <c r="A20" s="15"/>
      <c r="B20" s="61">
        <f>C20*0.9</f>
        <v>6313320</v>
      </c>
      <c r="C20" s="31">
        <f>C19*95%</f>
        <v>7014800</v>
      </c>
      <c r="D20" s="78" t="s">
        <v>24</v>
      </c>
      <c r="E20" s="31"/>
      <c r="F20" s="78"/>
      <c r="G20" s="78"/>
    </row>
    <row r="21" spans="1:9">
      <c r="A21" s="15"/>
      <c r="C21" s="31">
        <f>C19*80%</f>
        <v>5907200</v>
      </c>
      <c r="D21" s="78" t="s">
        <v>25</v>
      </c>
      <c r="E21" s="31"/>
      <c r="F21" s="78"/>
      <c r="G21" s="78"/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2272000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15383.333333333334</v>
      </c>
      <c r="D25" s="31"/>
      <c r="E25" s="75"/>
      <c r="F25" s="75"/>
      <c r="G25" s="75"/>
      <c r="H25" s="75"/>
      <c r="I25" s="75"/>
    </row>
    <row r="26" spans="1:9">
      <c r="C26" s="31"/>
      <c r="D26" s="31"/>
      <c r="E26" s="75"/>
      <c r="F26" s="75"/>
      <c r="G26" s="75"/>
      <c r="H26" s="75"/>
      <c r="I26" s="75"/>
    </row>
    <row r="27" spans="1:9">
      <c r="C27" s="31"/>
      <c r="D27" s="31"/>
      <c r="E27" s="75"/>
      <c r="F27" s="75"/>
      <c r="G27" s="75"/>
      <c r="H27" s="75"/>
      <c r="I27" s="75"/>
    </row>
    <row r="28" spans="1:9">
      <c r="C28"/>
      <c r="D28"/>
      <c r="E28" s="75"/>
      <c r="F28" s="75"/>
      <c r="G28" s="75"/>
      <c r="H28" s="75"/>
      <c r="I28" s="75"/>
    </row>
    <row r="29" spans="1:9">
      <c r="C29">
        <v>105.56</v>
      </c>
      <c r="D29" s="118">
        <f>C29*10.764</f>
        <v>1136.24784</v>
      </c>
      <c r="E29" s="118"/>
      <c r="F29" s="75"/>
      <c r="G29" s="75"/>
      <c r="H29" s="75"/>
      <c r="I29" s="75"/>
    </row>
    <row r="30" spans="1:9">
      <c r="C30"/>
      <c r="D30"/>
      <c r="E30" s="75"/>
      <c r="F30" s="75"/>
      <c r="G30" s="75"/>
      <c r="H30" s="75"/>
      <c r="I30" s="75"/>
    </row>
    <row r="31" spans="1:9">
      <c r="C31"/>
      <c r="D31"/>
      <c r="E31" s="75"/>
      <c r="F31" s="75"/>
      <c r="G31" s="75"/>
      <c r="H31" s="75"/>
      <c r="I31" s="75"/>
    </row>
    <row r="32" spans="1:9">
      <c r="C32"/>
      <c r="D32"/>
      <c r="E32" s="75"/>
      <c r="F32" s="75"/>
      <c r="G32" s="75"/>
      <c r="H32" s="75"/>
      <c r="I32" s="75"/>
    </row>
    <row r="33" spans="1:9">
      <c r="C33"/>
      <c r="D33"/>
      <c r="E33" s="75"/>
      <c r="F33" s="75"/>
      <c r="G33" s="75"/>
      <c r="H33" s="118"/>
      <c r="I33" s="75"/>
    </row>
    <row r="34" spans="1:9">
      <c r="C34"/>
      <c r="D34"/>
      <c r="E34" s="75"/>
      <c r="F34" s="75"/>
      <c r="G34" s="75"/>
      <c r="H34" s="75"/>
      <c r="I34" s="75"/>
    </row>
    <row r="35" spans="1:9">
      <c r="C35"/>
      <c r="D35"/>
      <c r="E35" s="75"/>
      <c r="F35" s="75"/>
      <c r="G35" s="75"/>
      <c r="H35" s="118"/>
      <c r="I35" s="75"/>
    </row>
    <row r="36" spans="1:9">
      <c r="C36"/>
      <c r="D36"/>
      <c r="E36" s="75"/>
      <c r="F36" s="75"/>
      <c r="G36" s="75"/>
      <c r="H36" s="75"/>
      <c r="I36" s="75"/>
    </row>
    <row r="37" spans="1:9">
      <c r="C37"/>
      <c r="D37"/>
      <c r="E37" s="75"/>
      <c r="F37" s="75"/>
      <c r="G37" s="75"/>
      <c r="H37" s="118">
        <f>H33+H35</f>
        <v>0</v>
      </c>
      <c r="I37" s="118">
        <f>H37*1.2</f>
        <v>0</v>
      </c>
    </row>
    <row r="38" spans="1:9">
      <c r="C38"/>
      <c r="D38"/>
    </row>
    <row r="39" spans="1:9">
      <c r="C39"/>
      <c r="D39"/>
    </row>
    <row r="40" spans="1:9">
      <c r="C40"/>
      <c r="D40"/>
    </row>
    <row r="46" spans="1:9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Q11" sqref="Q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v>1</v>
      </c>
      <c r="B2" s="4">
        <f t="shared" ref="B2:B15" si="0">Q2</f>
        <v>800</v>
      </c>
      <c r="C2" s="4">
        <f t="shared" ref="C2:C15" si="1">B2*1.2</f>
        <v>960</v>
      </c>
      <c r="D2" s="4">
        <v>2100</v>
      </c>
      <c r="E2" s="5">
        <v>8000000</v>
      </c>
      <c r="F2" s="66">
        <f t="shared" ref="F2:F15" si="2">ROUND((E2/B2),0)</f>
        <v>10000</v>
      </c>
      <c r="G2" s="66">
        <f t="shared" ref="G2:G15" si="3">ROUND((E2/C2),0)</f>
        <v>8333</v>
      </c>
      <c r="H2" s="66">
        <f t="shared" ref="H2:H15" si="4">ROUND((E2/D2),0)</f>
        <v>3810</v>
      </c>
      <c r="I2" s="66">
        <f t="shared" ref="I2:I15" si="5">T2</f>
        <v>0</v>
      </c>
      <c r="J2" s="66">
        <f t="shared" ref="J2:J15" si="6">U2</f>
        <v>0</v>
      </c>
      <c r="K2" s="67"/>
      <c r="L2" s="67"/>
      <c r="M2" s="67"/>
      <c r="N2" s="67">
        <v>1</v>
      </c>
      <c r="O2" s="75"/>
      <c r="P2" s="75"/>
      <c r="Q2" s="75">
        <v>800</v>
      </c>
      <c r="R2" s="2">
        <v>4800000</v>
      </c>
      <c r="S2" s="2"/>
      <c r="T2" s="2"/>
      <c r="AA2" s="68"/>
    </row>
    <row r="3" spans="1:35">
      <c r="A3" s="4">
        <v>2</v>
      </c>
      <c r="B3" s="4">
        <f t="shared" si="0"/>
        <v>0</v>
      </c>
      <c r="C3" s="4">
        <f t="shared" si="1"/>
        <v>0</v>
      </c>
      <c r="D3" s="4">
        <v>1850</v>
      </c>
      <c r="E3" s="5">
        <v>6200000</v>
      </c>
      <c r="F3" s="66" t="e">
        <f t="shared" si="2"/>
        <v>#DIV/0!</v>
      </c>
      <c r="G3" s="66" t="e">
        <f t="shared" si="3"/>
        <v>#DIV/0!</v>
      </c>
      <c r="H3" s="66">
        <f t="shared" si="4"/>
        <v>3351</v>
      </c>
      <c r="I3" s="66">
        <f t="shared" si="5"/>
        <v>0</v>
      </c>
      <c r="J3" s="66">
        <f t="shared" si="6"/>
        <v>0</v>
      </c>
      <c r="K3" s="67"/>
      <c r="L3" s="67"/>
      <c r="M3" s="67"/>
      <c r="N3" s="67">
        <v>2</v>
      </c>
      <c r="O3" s="75">
        <v>1010</v>
      </c>
      <c r="P3" s="75"/>
      <c r="Q3" s="75"/>
      <c r="R3" s="2">
        <v>6500000</v>
      </c>
      <c r="S3" s="2"/>
      <c r="T3" s="2"/>
      <c r="AE3" s="68"/>
    </row>
    <row r="4" spans="1:35">
      <c r="A4" s="4">
        <v>3</v>
      </c>
      <c r="B4" s="4">
        <f t="shared" si="0"/>
        <v>0</v>
      </c>
      <c r="C4" s="4">
        <v>1800</v>
      </c>
      <c r="D4" s="4">
        <f t="shared" ref="D4:D15" si="7">C4*1.2</f>
        <v>2160</v>
      </c>
      <c r="E4" s="5">
        <v>6500000</v>
      </c>
      <c r="F4" s="66" t="e">
        <f t="shared" si="2"/>
        <v>#DIV/0!</v>
      </c>
      <c r="G4" s="66">
        <f t="shared" si="3"/>
        <v>3611</v>
      </c>
      <c r="H4" s="66">
        <f t="shared" si="4"/>
        <v>3009</v>
      </c>
      <c r="I4" s="66">
        <f t="shared" si="5"/>
        <v>0</v>
      </c>
      <c r="J4" s="66">
        <f t="shared" si="6"/>
        <v>0</v>
      </c>
      <c r="K4" s="67"/>
      <c r="L4" s="67"/>
      <c r="M4" s="67"/>
      <c r="N4" s="67">
        <v>3</v>
      </c>
      <c r="O4" s="75">
        <v>1050</v>
      </c>
      <c r="P4" s="75"/>
      <c r="Q4" s="75"/>
      <c r="R4" s="2">
        <v>5500000</v>
      </c>
      <c r="S4" s="2"/>
      <c r="T4" s="2"/>
    </row>
    <row r="5" spans="1:35">
      <c r="A5" s="4">
        <v>4</v>
      </c>
      <c r="B5" s="4">
        <f t="shared" si="0"/>
        <v>0</v>
      </c>
      <c r="C5" s="4">
        <v>1821</v>
      </c>
      <c r="D5" s="4">
        <f t="shared" si="7"/>
        <v>2185.1999999999998</v>
      </c>
      <c r="E5" s="5">
        <v>8000000</v>
      </c>
      <c r="F5" s="66" t="e">
        <f t="shared" si="2"/>
        <v>#DIV/0!</v>
      </c>
      <c r="G5" s="66">
        <f t="shared" si="3"/>
        <v>4393</v>
      </c>
      <c r="H5" s="66">
        <f t="shared" si="4"/>
        <v>3661</v>
      </c>
      <c r="I5" s="66">
        <f t="shared" si="5"/>
        <v>0</v>
      </c>
      <c r="J5" s="66">
        <f t="shared" si="6"/>
        <v>0</v>
      </c>
      <c r="K5" s="67"/>
      <c r="L5" s="67"/>
      <c r="M5" s="67"/>
      <c r="N5" s="67">
        <v>4</v>
      </c>
      <c r="O5" s="75"/>
      <c r="P5" s="75">
        <v>1027</v>
      </c>
      <c r="Q5" s="75"/>
      <c r="R5" s="2">
        <v>6800000</v>
      </c>
      <c r="S5" s="2"/>
      <c r="T5" s="2"/>
    </row>
    <row r="6" spans="1:35">
      <c r="A6" s="4">
        <v>5</v>
      </c>
      <c r="B6" s="4">
        <f t="shared" si="0"/>
        <v>0</v>
      </c>
      <c r="C6" s="4">
        <v>1800</v>
      </c>
      <c r="D6" s="4">
        <f t="shared" si="7"/>
        <v>2160</v>
      </c>
      <c r="E6" s="5">
        <v>5500000</v>
      </c>
      <c r="F6" s="66" t="e">
        <f t="shared" si="2"/>
        <v>#DIV/0!</v>
      </c>
      <c r="G6" s="66">
        <f t="shared" si="3"/>
        <v>3056</v>
      </c>
      <c r="H6" s="66">
        <f t="shared" si="4"/>
        <v>2546</v>
      </c>
      <c r="I6" s="66">
        <f t="shared" si="5"/>
        <v>0</v>
      </c>
      <c r="J6" s="66">
        <f t="shared" si="6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v>6</v>
      </c>
      <c r="B7" s="4">
        <v>2000</v>
      </c>
      <c r="C7" s="4">
        <f t="shared" si="1"/>
        <v>2400</v>
      </c>
      <c r="D7" s="4">
        <f t="shared" si="7"/>
        <v>2880</v>
      </c>
      <c r="E7" s="5">
        <v>7000000</v>
      </c>
      <c r="F7" s="4">
        <f t="shared" si="2"/>
        <v>3500</v>
      </c>
      <c r="G7" s="4">
        <f t="shared" si="3"/>
        <v>2917</v>
      </c>
      <c r="H7" s="4">
        <f t="shared" si="4"/>
        <v>2431</v>
      </c>
      <c r="I7" s="4">
        <f t="shared" si="5"/>
        <v>0</v>
      </c>
      <c r="J7" s="4">
        <f t="shared" si="6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v>7</v>
      </c>
      <c r="B8" s="4">
        <f t="shared" si="0"/>
        <v>0</v>
      </c>
      <c r="C8" s="4">
        <v>1417</v>
      </c>
      <c r="D8" s="4">
        <f t="shared" si="7"/>
        <v>1700.3999999999999</v>
      </c>
      <c r="E8" s="5">
        <v>4700000</v>
      </c>
      <c r="F8" s="4" t="e">
        <f t="shared" si="2"/>
        <v>#DIV/0!</v>
      </c>
      <c r="G8" s="4">
        <f t="shared" si="3"/>
        <v>3317</v>
      </c>
      <c r="H8" s="4">
        <f t="shared" si="4"/>
        <v>2764</v>
      </c>
      <c r="I8" s="4">
        <f t="shared" si="5"/>
        <v>0</v>
      </c>
      <c r="J8" s="4">
        <f t="shared" si="6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ref="A9:A15" si="8">N9</f>
        <v>0</v>
      </c>
      <c r="B9" s="4">
        <f t="shared" si="0"/>
        <v>0</v>
      </c>
      <c r="C9" s="4">
        <f t="shared" si="1"/>
        <v>0</v>
      </c>
      <c r="D9" s="4">
        <f t="shared" si="7"/>
        <v>0</v>
      </c>
      <c r="E9" s="5">
        <f t="shared" ref="E9:E15" si="9">R9</f>
        <v>0</v>
      </c>
      <c r="F9" s="4" t="e">
        <f t="shared" si="2"/>
        <v>#DIV/0!</v>
      </c>
      <c r="G9" s="4" t="e">
        <f t="shared" si="3"/>
        <v>#DIV/0!</v>
      </c>
      <c r="H9" s="4" t="e">
        <f t="shared" si="4"/>
        <v>#DIV/0!</v>
      </c>
      <c r="I9" s="4">
        <f t="shared" si="5"/>
        <v>0</v>
      </c>
      <c r="J9" s="4">
        <f t="shared" si="6"/>
        <v>0</v>
      </c>
      <c r="O9" s="75">
        <v>0</v>
      </c>
      <c r="P9" s="75">
        <f t="shared" ref="P9" si="10">O9/1.2</f>
        <v>0</v>
      </c>
      <c r="Q9" s="75">
        <f t="shared" ref="Q9" si="11">P9/1.2</f>
        <v>0</v>
      </c>
      <c r="R9" s="2">
        <v>0</v>
      </c>
      <c r="S9" s="2"/>
      <c r="T9" s="2"/>
    </row>
    <row r="10" spans="1:35">
      <c r="A10" s="4">
        <f t="shared" si="8"/>
        <v>0</v>
      </c>
      <c r="B10" s="4">
        <f t="shared" si="0"/>
        <v>0</v>
      </c>
      <c r="C10" s="4">
        <f t="shared" si="1"/>
        <v>0</v>
      </c>
      <c r="D10" s="4">
        <f t="shared" si="7"/>
        <v>0</v>
      </c>
      <c r="E10" s="5">
        <f t="shared" si="9"/>
        <v>0</v>
      </c>
      <c r="F10" s="4" t="e">
        <f t="shared" si="2"/>
        <v>#DIV/0!</v>
      </c>
      <c r="G10" s="4" t="e">
        <f t="shared" si="3"/>
        <v>#DIV/0!</v>
      </c>
      <c r="H10" s="4" t="e">
        <f t="shared" si="4"/>
        <v>#DIV/0!</v>
      </c>
      <c r="I10" s="4">
        <f t="shared" si="5"/>
        <v>0</v>
      </c>
      <c r="J10" s="4">
        <f t="shared" si="6"/>
        <v>0</v>
      </c>
      <c r="O10" s="75">
        <v>0</v>
      </c>
      <c r="P10" s="75"/>
      <c r="Q10" s="75"/>
      <c r="R10" s="2"/>
      <c r="S10" s="2"/>
    </row>
    <row r="11" spans="1:35" ht="16.5">
      <c r="A11" s="4">
        <f t="shared" si="8"/>
        <v>0</v>
      </c>
      <c r="B11" s="4">
        <f t="shared" si="0"/>
        <v>0</v>
      </c>
      <c r="C11" s="4">
        <f t="shared" si="1"/>
        <v>0</v>
      </c>
      <c r="D11" s="4">
        <f t="shared" si="7"/>
        <v>0</v>
      </c>
      <c r="E11" s="5">
        <f t="shared" si="9"/>
        <v>0</v>
      </c>
      <c r="F11" s="4" t="e">
        <f t="shared" si="2"/>
        <v>#DIV/0!</v>
      </c>
      <c r="G11" s="4" t="e">
        <f t="shared" si="3"/>
        <v>#DIV/0!</v>
      </c>
      <c r="H11" s="4" t="e">
        <f t="shared" si="4"/>
        <v>#DIV/0!</v>
      </c>
      <c r="I11" s="4">
        <f t="shared" si="5"/>
        <v>0</v>
      </c>
      <c r="J11" s="4">
        <f t="shared" si="6"/>
        <v>0</v>
      </c>
      <c r="O11"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8"/>
        <v>0</v>
      </c>
      <c r="B12" s="4">
        <f t="shared" si="0"/>
        <v>0</v>
      </c>
      <c r="C12" s="4">
        <f t="shared" si="1"/>
        <v>0</v>
      </c>
      <c r="D12" s="4">
        <f t="shared" si="7"/>
        <v>0</v>
      </c>
      <c r="E12" s="5">
        <f t="shared" si="9"/>
        <v>0</v>
      </c>
      <c r="F12" s="4" t="e">
        <f t="shared" si="2"/>
        <v>#DIV/0!</v>
      </c>
      <c r="G12" s="4" t="e">
        <f t="shared" si="3"/>
        <v>#DIV/0!</v>
      </c>
      <c r="H12" s="4" t="e">
        <f t="shared" si="4"/>
        <v>#DIV/0!</v>
      </c>
      <c r="I12" s="4">
        <f t="shared" si="5"/>
        <v>0</v>
      </c>
      <c r="J12" s="4">
        <f t="shared" si="6"/>
        <v>0</v>
      </c>
      <c r="O12">
        <v>0</v>
      </c>
      <c r="R12" s="2"/>
      <c r="S12" s="2"/>
      <c r="V12" s="71"/>
    </row>
    <row r="13" spans="1:35">
      <c r="A13" s="4">
        <f t="shared" si="8"/>
        <v>0</v>
      </c>
      <c r="B13" s="4">
        <f t="shared" si="0"/>
        <v>0</v>
      </c>
      <c r="C13" s="4">
        <f t="shared" si="1"/>
        <v>0</v>
      </c>
      <c r="D13" s="4">
        <f t="shared" si="7"/>
        <v>0</v>
      </c>
      <c r="E13" s="5">
        <f t="shared" si="9"/>
        <v>0</v>
      </c>
      <c r="F13" s="4" t="e">
        <f t="shared" si="2"/>
        <v>#DIV/0!</v>
      </c>
      <c r="G13" s="4" t="e">
        <f t="shared" si="3"/>
        <v>#DIV/0!</v>
      </c>
      <c r="H13" s="4" t="e">
        <f t="shared" si="4"/>
        <v>#DIV/0!</v>
      </c>
      <c r="I13" s="4">
        <f t="shared" si="5"/>
        <v>0</v>
      </c>
      <c r="J13" s="4">
        <f t="shared" si="6"/>
        <v>0</v>
      </c>
      <c r="O13">
        <v>960</v>
      </c>
      <c r="R13" s="2"/>
      <c r="S13" s="2"/>
    </row>
    <row r="14" spans="1:35">
      <c r="A14" s="4">
        <f t="shared" si="8"/>
        <v>0</v>
      </c>
      <c r="B14" s="4">
        <f t="shared" si="0"/>
        <v>0</v>
      </c>
      <c r="C14" s="4">
        <f t="shared" si="1"/>
        <v>0</v>
      </c>
      <c r="D14" s="4">
        <f t="shared" si="7"/>
        <v>0</v>
      </c>
      <c r="E14" s="5">
        <f t="shared" si="9"/>
        <v>0</v>
      </c>
      <c r="F14" s="4" t="e">
        <f t="shared" si="2"/>
        <v>#DIV/0!</v>
      </c>
      <c r="G14" s="4" t="e">
        <f t="shared" si="3"/>
        <v>#DIV/0!</v>
      </c>
      <c r="H14" s="4" t="e">
        <f t="shared" si="4"/>
        <v>#DIV/0!</v>
      </c>
      <c r="I14" s="4">
        <f t="shared" si="5"/>
        <v>0</v>
      </c>
      <c r="J14" s="4">
        <f t="shared" si="6"/>
        <v>0</v>
      </c>
      <c r="R14" s="2"/>
      <c r="S14" s="2"/>
    </row>
    <row r="15" spans="1:35">
      <c r="A15" s="4">
        <f t="shared" si="8"/>
        <v>0</v>
      </c>
      <c r="B15" s="4">
        <f t="shared" si="0"/>
        <v>0</v>
      </c>
      <c r="C15" s="4">
        <f t="shared" si="1"/>
        <v>0</v>
      </c>
      <c r="D15" s="4">
        <f t="shared" si="7"/>
        <v>0</v>
      </c>
      <c r="E15" s="5">
        <f t="shared" si="9"/>
        <v>0</v>
      </c>
      <c r="F15" s="4" t="e">
        <f t="shared" si="2"/>
        <v>#DIV/0!</v>
      </c>
      <c r="G15" s="4" t="e">
        <f t="shared" si="3"/>
        <v>#DIV/0!</v>
      </c>
      <c r="H15" s="4" t="e">
        <f t="shared" si="4"/>
        <v>#DIV/0!</v>
      </c>
      <c r="I15" s="4">
        <f t="shared" si="5"/>
        <v>0</v>
      </c>
      <c r="J15" s="4">
        <f t="shared" si="6"/>
        <v>0</v>
      </c>
      <c r="R15" s="2"/>
      <c r="S15" s="2"/>
    </row>
    <row r="16" spans="1:35">
      <c r="A16" s="4">
        <f t="shared" ref="A16:A19" si="12">N16</f>
        <v>0</v>
      </c>
      <c r="B16" s="4">
        <f t="shared" ref="B16:B19" si="13">Q16</f>
        <v>754</v>
      </c>
      <c r="C16" s="4">
        <f t="shared" ref="C16:C19" si="14">B16*1.2</f>
        <v>904.8</v>
      </c>
      <c r="D16" s="4">
        <f t="shared" ref="D16:D19" si="15">C16*1.2</f>
        <v>1085.76</v>
      </c>
      <c r="E16" s="5">
        <f t="shared" ref="E16:E19" si="16">R16</f>
        <v>3030000</v>
      </c>
      <c r="F16" s="4">
        <f t="shared" ref="F16:F19" si="17">ROUND((E16/B16),0)</f>
        <v>4019</v>
      </c>
      <c r="G16" s="4">
        <f t="shared" ref="G16:G19" si="18">ROUND((E16/C16),0)</f>
        <v>3349</v>
      </c>
      <c r="H16" s="4">
        <f t="shared" ref="H16:H19" si="19">ROUND((E16/D16),0)</f>
        <v>2791</v>
      </c>
      <c r="I16" s="4">
        <f t="shared" ref="I16:J19" si="20">T16</f>
        <v>0</v>
      </c>
      <c r="J16" s="4">
        <f t="shared" si="20"/>
        <v>0</v>
      </c>
      <c r="Q16">
        <v>754</v>
      </c>
      <c r="R16" s="2">
        <v>3030000</v>
      </c>
      <c r="S16" s="2"/>
    </row>
    <row r="17" spans="1:19">
      <c r="A17" s="4">
        <f t="shared" si="12"/>
        <v>0</v>
      </c>
      <c r="B17" s="4">
        <f t="shared" si="13"/>
        <v>0</v>
      </c>
      <c r="C17" s="4">
        <f t="shared" si="14"/>
        <v>0</v>
      </c>
      <c r="D17" s="4">
        <f t="shared" si="15"/>
        <v>0</v>
      </c>
      <c r="E17" s="5">
        <f t="shared" si="16"/>
        <v>4169000</v>
      </c>
      <c r="F17" s="4" t="e">
        <f t="shared" si="17"/>
        <v>#DIV/0!</v>
      </c>
      <c r="G17" s="4" t="e">
        <f t="shared" si="18"/>
        <v>#DIV/0!</v>
      </c>
      <c r="H17" s="4" t="e">
        <f t="shared" si="19"/>
        <v>#DIV/0!</v>
      </c>
      <c r="I17" s="4">
        <f t="shared" si="20"/>
        <v>0</v>
      </c>
      <c r="J17" s="4">
        <f t="shared" si="20"/>
        <v>0</v>
      </c>
      <c r="P17">
        <v>1097</v>
      </c>
      <c r="Q17">
        <v>0</v>
      </c>
      <c r="R17" s="2">
        <v>4169000</v>
      </c>
      <c r="S17" s="2"/>
    </row>
    <row r="18" spans="1:19">
      <c r="A18" s="4">
        <f t="shared" si="12"/>
        <v>0</v>
      </c>
      <c r="B18" s="4">
        <f t="shared" si="13"/>
        <v>0</v>
      </c>
      <c r="C18" s="4">
        <f t="shared" si="14"/>
        <v>0</v>
      </c>
      <c r="D18" s="4">
        <f t="shared" si="15"/>
        <v>0</v>
      </c>
      <c r="E18" s="5">
        <f t="shared" si="16"/>
        <v>0</v>
      </c>
      <c r="F18" s="4" t="e">
        <f t="shared" si="17"/>
        <v>#DIV/0!</v>
      </c>
      <c r="G18" s="4" t="e">
        <f t="shared" si="18"/>
        <v>#DIV/0!</v>
      </c>
      <c r="H18" s="4" t="e">
        <f t="shared" si="19"/>
        <v>#DIV/0!</v>
      </c>
      <c r="I18" s="4">
        <f t="shared" si="20"/>
        <v>0</v>
      </c>
      <c r="J18" s="4">
        <f t="shared" si="20"/>
        <v>0</v>
      </c>
      <c r="O18">
        <v>0</v>
      </c>
      <c r="P18">
        <f>O18/1.2</f>
        <v>0</v>
      </c>
      <c r="Q18">
        <f t="shared" ref="Q18" si="21">P18/1.2</f>
        <v>0</v>
      </c>
      <c r="R18" s="2">
        <v>0</v>
      </c>
      <c r="S18" s="2"/>
    </row>
    <row r="19" spans="1:19">
      <c r="A19" s="4">
        <f t="shared" si="12"/>
        <v>0</v>
      </c>
      <c r="B19" s="4">
        <f t="shared" si="13"/>
        <v>0</v>
      </c>
      <c r="C19" s="4">
        <f t="shared" si="14"/>
        <v>0</v>
      </c>
      <c r="D19" s="4">
        <f t="shared" si="15"/>
        <v>0</v>
      </c>
      <c r="E19" s="5">
        <f t="shared" si="16"/>
        <v>0</v>
      </c>
      <c r="F19" s="4" t="e">
        <f t="shared" si="17"/>
        <v>#DIV/0!</v>
      </c>
      <c r="G19" s="4" t="e">
        <f t="shared" si="18"/>
        <v>#DIV/0!</v>
      </c>
      <c r="H19" s="4" t="e">
        <f t="shared" si="19"/>
        <v>#DIV/0!</v>
      </c>
      <c r="I19" s="4">
        <f t="shared" si="20"/>
        <v>0</v>
      </c>
      <c r="J19" s="4">
        <f t="shared" si="20"/>
        <v>0</v>
      </c>
      <c r="O19" s="75">
        <v>0</v>
      </c>
      <c r="P19" s="75">
        <f>O19/1.2</f>
        <v>0</v>
      </c>
      <c r="Q19" s="75">
        <f t="shared" ref="Q19" si="22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1" zoomScale="85" zoomScaleNormal="85" workbookViewId="0">
      <selection activeCell="N25" sqref="N2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" zoomScale="70" zoomScaleNormal="70" workbookViewId="0">
      <selection activeCell="N16" sqref="N16"/>
    </sheetView>
  </sheetViews>
  <sheetFormatPr defaultRowHeight="15"/>
  <sheetData/>
  <pageMargins left="0.7" right="0.7" top="0.75" bottom="0.75" header="0.3" footer="0.3"/>
  <pageSetup paperSize="9"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13" sqref="M1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Sheet5</vt:lpstr>
      <vt:lpstr>Sale plan</vt:lpstr>
      <vt:lpstr>Calculation</vt:lpstr>
      <vt:lpstr>Sheet2</vt:lpstr>
      <vt:lpstr>20-20</vt:lpstr>
      <vt:lpstr>Sheet3</vt:lpstr>
      <vt:lpstr>Sheet4</vt:lpstr>
      <vt:lpstr>Sheet6</vt:lpstr>
      <vt:lpstr>MB</vt:lpstr>
      <vt:lpstr>MB_1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2024-02-22T09:25:23Z</dcterms:modified>
</cp:coreProperties>
</file>