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36E5CDD-DBC3-43D2-87F1-908F9DAE9B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1" l="1"/>
  <c r="E18" i="1"/>
  <c r="C20" i="1"/>
  <c r="C10" i="1"/>
  <c r="C11" i="1" s="1"/>
  <c r="C8" i="1"/>
  <c r="C6" i="1"/>
  <c r="C5" i="1"/>
  <c r="C14" i="1" s="1"/>
  <c r="G37" i="1"/>
  <c r="F37" i="1"/>
  <c r="A37" i="1"/>
  <c r="A36" i="1"/>
  <c r="A35" i="1"/>
  <c r="B20" i="1"/>
  <c r="E9" i="1"/>
  <c r="F7" i="1"/>
  <c r="E8" i="1"/>
  <c r="F35" i="1"/>
  <c r="C35" i="1"/>
  <c r="F38" i="1"/>
  <c r="G38" i="1" s="1"/>
  <c r="C38" i="1"/>
  <c r="B10" i="1"/>
  <c r="B11" i="1" s="1"/>
  <c r="B8" i="1"/>
  <c r="B6" i="1"/>
  <c r="B5" i="1"/>
  <c r="B14" i="1" s="1"/>
  <c r="C12" i="1" l="1"/>
  <c r="C13" i="1" s="1"/>
  <c r="C15" i="1"/>
  <c r="C17" i="1" s="1"/>
  <c r="G35" i="1"/>
  <c r="B12" i="1"/>
  <c r="B13" i="1" s="1"/>
  <c r="B15" i="1" s="1"/>
  <c r="B17" i="1" s="1"/>
  <c r="C37" i="1"/>
  <c r="C36" i="1"/>
  <c r="B19" i="1" l="1"/>
  <c r="D17" i="1"/>
  <c r="B18" i="1"/>
  <c r="C21" i="1"/>
  <c r="C19" i="1"/>
  <c r="C18" i="1"/>
  <c r="B21" i="1"/>
  <c r="D21" i="1" s="1"/>
  <c r="I31" i="1"/>
  <c r="D18" i="1" l="1"/>
  <c r="D19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6" i="1"/>
  <c r="G36" i="1" s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<sst xmlns="http://schemas.openxmlformats.org/spreadsheetml/2006/main" count="32" uniqueCount="30">
  <si>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</si>
  <si>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</si>
  <si>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</si>
  <si>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</si>
  <si>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</si>
  <si>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</si>
  <si>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</si>
  <si>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</si>
  <si>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</si>
  <si>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</si>
  <si>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</si>
  <si>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</si>
  <si>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</si>
  <si>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</si>
  <si>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</si>
  <si>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</si>
  <si>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</si>
  <si>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</si>
  <si>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</si>
  <si>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</si>
  <si>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</si>
  <si>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</si>
  <si>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</si>
  <si>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</si>
  <si>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</si>
  <si>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</si>
  <si>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 xml:space="preserve">Flat No. </t>
  </si>
  <si>
    <t>A/104</t>
  </si>
  <si>
    <t>A/105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</si>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</sst>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12" fillId="0" borderId="1" xfId="0" applyNumberFormat="1" applyFont="1" applyBorder="1"/>
    <xf numFmtId="0" fontId="15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6F4B1C-CF6A-46AE-A9BB-9CADCFDF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573877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170C5-FABE-4E62-9695-BEC505DA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33077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97646</xdr:colOff>
      <xdr:row>48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A3E09-0B14-4630-A1F7-D6BEE1C8C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66446" cy="9173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46</xdr:row>
      <xdr:rowOff>125065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76D570-5C52-4AF3-BC2E-208F8C806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47</xdr:row>
      <xdr:rowOff>106039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ED7B35-D298-407B-AA35-5A74C3D50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5A8216-699C-4093-8CBC-87C997D20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39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8C12F-3D90-4D76-A935-D96CEBFC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593014" cy="7487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10292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A6438-D9DD-42DE-A4C6-5BEA3CE2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6692" cy="7230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572260</xdr:colOff>
      <xdr:row>33</xdr:row>
      <xdr:rowOff>67562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6EB624-797A-4F40-9C2D-08234075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49060" cy="6354062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</xdr:colOff>
      <xdr:row>0</xdr:row>
      <xdr:rowOff>0</xdr:rowOff>
    </xdr:from>
    <xdr:to>
      <xdr:col>28</xdr:col>
      <xdr:colOff>581783</xdr:colOff>
      <xdr:row>39</xdr:row>
      <xdr:rowOff>39142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5A1A79-1470-4F80-9A16-BC37FD8F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20575" y="0"/>
          <a:ext cx="5430008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 t="s">
        <v>26</v>
      </c>
      <c r="B2" s="27" t="s">
        <v>27</v>
      </c>
      <c r="C2" s="27" t="s">
        <v>28</v>
      </c>
      <c r="D2" s="49" t="s">
        <v>29</v>
      </c>
      <c r="E2" t="s">
        <v>13</v>
      </c>
    </row>
    <row r="3" spans="1:17" ht="16.5" x14ac:dyDescent="0.3">
      <c r="A3" s="16" t="s">
        <v>0</v>
      </c>
      <c r="B3" s="28">
        <v>17500</v>
      </c>
      <c r="C3" s="17">
        <v>17500</v>
      </c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2700</v>
      </c>
      <c r="C4" s="17">
        <v>2700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14800</v>
      </c>
      <c r="C5" s="17">
        <f>C3-C4</f>
        <v>14800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>
        <f>C4</f>
        <v>2700</v>
      </c>
      <c r="D6" s="10"/>
      <c r="E6">
        <v>658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>
        <v>0</v>
      </c>
      <c r="D7" s="42"/>
      <c r="E7">
        <v>119</v>
      </c>
      <c r="F7" s="3">
        <f>11.04*10.764</f>
        <v>118.83455999999998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42"/>
      <c r="E8">
        <f>SUM(E6:E7)</f>
        <v>777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E9">
        <f>E8*1.1</f>
        <v>854.7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>
        <f>C10%</f>
        <v>0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>
        <f>C6*C11</f>
        <v>0</v>
      </c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>
        <f>C6-C12</f>
        <v>2700</v>
      </c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14800</v>
      </c>
      <c r="C14" s="17">
        <f>C5</f>
        <v>14800</v>
      </c>
      <c r="D14" s="10"/>
      <c r="E14">
        <v>11747321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17500</v>
      </c>
      <c r="C15" s="17">
        <f>C14+C13</f>
        <v>17500</v>
      </c>
      <c r="D15" s="10"/>
      <c r="E15">
        <v>822313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777</v>
      </c>
      <c r="C16" s="38">
        <v>777</v>
      </c>
      <c r="D16" s="8"/>
      <c r="E16" s="5">
        <v>30000</v>
      </c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13597500</v>
      </c>
      <c r="C17" s="23">
        <f>C15*C16</f>
        <v>13597500</v>
      </c>
      <c r="D17" s="48">
        <f>B17+C17</f>
        <v>27195000</v>
      </c>
      <c r="E17" s="5">
        <v>587366</v>
      </c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12237750</v>
      </c>
      <c r="C18" s="23">
        <f>C17*0.9</f>
        <v>12237750</v>
      </c>
      <c r="D18" s="48">
        <f>D17*0.9</f>
        <v>24475500</v>
      </c>
      <c r="E18" s="5">
        <f>SUM(E14:E17)</f>
        <v>13187000</v>
      </c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10878000</v>
      </c>
      <c r="C19" s="23">
        <f>C17*0.8</f>
        <v>10878000</v>
      </c>
      <c r="D19" s="48">
        <f>D17*0.8</f>
        <v>21756000</v>
      </c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855*B4</f>
        <v>2308500</v>
      </c>
      <c r="C20" s="17">
        <f>855*C4</f>
        <v>2308500</v>
      </c>
      <c r="D20" s="48">
        <f>B20+C20</f>
        <v>4617000</v>
      </c>
      <c r="E20" s="6"/>
      <c r="F20" s="5"/>
    </row>
    <row r="21" spans="1:14" ht="16.5" x14ac:dyDescent="0.3">
      <c r="A21" s="19" t="s">
        <v>16</v>
      </c>
      <c r="B21" s="24">
        <f>B17*0.03/12</f>
        <v>33993.75</v>
      </c>
      <c r="C21" s="39">
        <f>C17*0.03/12</f>
        <v>33993.75</v>
      </c>
      <c r="D21" s="48">
        <f>B21+C21</f>
        <v>67987.5</v>
      </c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658</v>
      </c>
      <c r="C27" s="8"/>
      <c r="D27" s="8"/>
      <c r="E27" s="8">
        <v>14000000</v>
      </c>
      <c r="F27" s="10">
        <f t="shared" ref="F27:F33" si="0">E27/B27</f>
        <v>21276.59574468085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666</v>
      </c>
      <c r="C28" s="8"/>
      <c r="D28" s="8"/>
      <c r="E28" s="8">
        <v>11000000</v>
      </c>
      <c r="F28" s="10">
        <f t="shared" si="0"/>
        <v>16516.516516516516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777</v>
      </c>
      <c r="C29" s="8"/>
      <c r="D29" s="8"/>
      <c r="E29" s="10">
        <v>13800000</v>
      </c>
      <c r="F29" s="10">
        <f t="shared" si="0"/>
        <v>17760.617760617759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777</v>
      </c>
      <c r="C30" s="8"/>
      <c r="D30" s="8"/>
      <c r="E30" s="10">
        <v>13500000</v>
      </c>
      <c r="F30" s="10">
        <f t="shared" si="0"/>
        <v>17374.517374517374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575</v>
      </c>
      <c r="C31" s="25"/>
      <c r="E31" s="26">
        <v>12100000</v>
      </c>
      <c r="F31" s="26">
        <f t="shared" si="0"/>
        <v>21043.478260869564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B32" s="7">
        <v>658</v>
      </c>
      <c r="E32" s="26">
        <v>10000000</v>
      </c>
      <c r="F32" s="26">
        <f t="shared" si="0"/>
        <v>15197.568389057751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 s="7">
        <f>575+128</f>
        <v>703</v>
      </c>
      <c r="B35" s="7">
        <v>9657143</v>
      </c>
      <c r="C35">
        <f>B35/A35</f>
        <v>13737.045519203413</v>
      </c>
      <c r="D35">
        <v>676100</v>
      </c>
      <c r="E35">
        <v>30000</v>
      </c>
      <c r="F35">
        <f>E35+D35+B35</f>
        <v>10363243</v>
      </c>
      <c r="G35">
        <f>F35/A35</f>
        <v>14741.45519203414</v>
      </c>
      <c r="H35" s="6" t="e">
        <f>F35/#REF!</f>
        <v>#REF!</v>
      </c>
    </row>
    <row r="36" spans="1:8" x14ac:dyDescent="0.25">
      <c r="A36">
        <f>42.54*10.764</f>
        <v>457.90055999999998</v>
      </c>
      <c r="B36" s="7">
        <v>7900000</v>
      </c>
      <c r="C36">
        <f>B36/A36</f>
        <v>17252.654157051042</v>
      </c>
      <c r="D36">
        <v>327000</v>
      </c>
      <c r="E36">
        <v>30000</v>
      </c>
      <c r="F36">
        <f>E36+D36+B36</f>
        <v>8257000</v>
      </c>
      <c r="G36">
        <f>F36/A36</f>
        <v>18032.299414527904</v>
      </c>
      <c r="H36" s="6" t="e">
        <f>F36/#REF!</f>
        <v>#REF!</v>
      </c>
    </row>
    <row r="37" spans="1:8" x14ac:dyDescent="0.25">
      <c r="A37">
        <f>566+107</f>
        <v>673</v>
      </c>
      <c r="B37" s="7">
        <v>9380357</v>
      </c>
      <c r="C37">
        <f>B37/A37</f>
        <v>13938.123328380387</v>
      </c>
      <c r="D37">
        <v>656700</v>
      </c>
      <c r="E37">
        <v>30000</v>
      </c>
      <c r="F37">
        <f>E37+D37+B37</f>
        <v>10067057</v>
      </c>
      <c r="G37">
        <f>F37/A37</f>
        <v>14958.479940564635</v>
      </c>
    </row>
    <row r="38" spans="1:8" ht="15.75" x14ac:dyDescent="0.25">
      <c r="A38" s="30"/>
      <c r="C38" t="e">
        <f>B38/A38</f>
        <v>#DIV/0!</v>
      </c>
      <c r="D38">
        <v>272000</v>
      </c>
      <c r="E38">
        <v>30000</v>
      </c>
      <c r="F38">
        <f>E38+D38+B38</f>
        <v>302000</v>
      </c>
      <c r="G38" t="e">
        <f>F38/A38</f>
        <v>#DIV/0!</v>
      </c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G4"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2024-02-26T09:45:23Z</dcterms:modified>
</cp:coreProperties>
</file>