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nmol Jaspreetsingh Saini\Charanjit Kaur Saini\"/>
    </mc:Choice>
  </mc:AlternateContent>
  <xr:revisionPtr revIDLastSave="0" documentId="13_ncr:1_{04444671-FF1E-412F-86C7-7A462373B9E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Q14" i="4" l="1"/>
  <c r="R10" i="4"/>
  <c r="O22" i="4" l="1"/>
  <c r="Q7" i="4" l="1"/>
  <c r="Q6" i="4"/>
  <c r="H21" i="4"/>
  <c r="N23" i="4"/>
  <c r="Q12" i="4" l="1"/>
  <c r="P11" i="4"/>
  <c r="Q10" i="4"/>
  <c r="P9" i="4"/>
  <c r="P8" i="4"/>
  <c r="P5" i="4"/>
  <c r="P4" i="4"/>
  <c r="P3" i="4"/>
  <c r="Q2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<sst xmlns="http://schemas.openxmlformats.org/spreadsheetml/2006/main" count="135" uniqueCount="24">
  <si>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</si>
  <si>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</si>
  <si>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</si>
  <si>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</si>
  <si>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</si>
  <si>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</si>
  <si>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</si>
  <si>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</si>
  <si>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</si>
  <si>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</si>
  <si>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</si>
  <si>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</si>
  <si>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</si>
  <si>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601, 6th Floor, Sai Ganesh Building, Plot No. 396-417, Sector 6, Village - Sarsole, Nerul, Navi Mumbai</t>
  </si>
  <si>
    <t>BUAa</t>
  </si>
  <si>
    <t>ca</t>
  </si>
  <si>
    <t>rate on bua</t>
  </si>
  <si>
    <t>fmv</t>
  </si>
  <si>
    <t>OC - 2005 - pg no. 135</t>
  </si>
  <si>
    <t>mca</t>
  </si>
  <si>
    <t>15.12.23</t>
  </si>
  <si>
    <t>Rajesh - Min. 1cr</t>
  </si>
  <si>
    <t>25.01.23</t>
  </si>
  <si>
    <t>03.01.24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</si>
</sst>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249897</xdr:colOff>
      <xdr:row>43</xdr:row>
      <xdr:rowOff>67764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E2D340-5275-4EF1-B42D-6773C094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99497" cy="78020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27</xdr:col>
      <xdr:colOff>2297</xdr:colOff>
      <xdr:row>44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66D85E-9036-42FC-A929-320A4BBA5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461497" cy="83450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154633</xdr:colOff>
      <xdr:row>44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4AE6B7-A668-4AE8-BAB5-3A3C87E61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04233" cy="820217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259423</xdr:colOff>
      <xdr:row>44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CE1616-C4C5-4FF4-A1CC-FD3B3328D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09023" cy="8297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30621</xdr:colOff>
      <xdr:row>41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49568F-9173-48F8-97FD-67B3E694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661021" cy="67636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201499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727B5E-0A48-4558-A652-EDC3E6787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564699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230078</xdr:colOff>
      <xdr:row>49</xdr:row>
      <xdr:rowOff>182230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788BCE-EDAE-4461-B1B9-8D8DB2E3F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593278" cy="8992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27</xdr:col>
      <xdr:colOff>40403</xdr:colOff>
      <xdr:row>47</xdr:row>
      <xdr:rowOff>163011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7CD9DA-98F5-4BD2-87B0-B4F50AE37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499603" cy="77830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469002</xdr:colOff>
      <xdr:row>43</xdr:row>
      <xdr:rowOff>58301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C83852-F4A1-491A-89FB-B1A630A0D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318602" cy="82498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172240</xdr:colOff>
      <xdr:row>43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32E8DB-D5AA-4703-B995-1496B7C65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658640" cy="80116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191292</xdr:colOff>
      <xdr:row>43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D99F57-E8D5-4660-A721-0425704B4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677692" cy="80688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286641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59503F-113F-4FBE-A607-06E0C420A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82641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4" sqref="E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604.16666666666674</v>
      </c>
      <c r="C2" s="4">
        <f>B2*1.2</f>
        <v>725.00000000000011</v>
      </c>
      <c r="D2" s="4">
        <f t="shared" ref="D2:D13" si="2">C2*1.2</f>
        <v>870.00000000000011</v>
      </c>
      <c r="E2" s="15">
        <f t="shared" ref="E2:E13" si="3">R2</f>
        <v>9500000</v>
      </c>
      <c r="F2" s="10">
        <f t="shared" ref="F2:F13" si="4">ROUND((E2/B2),0)</f>
        <v>15724</v>
      </c>
      <c r="G2" s="16">
        <f t="shared" ref="G2:G13" si="5">ROUND((E2/C2),0)</f>
        <v>13103</v>
      </c>
      <c r="H2" s="10">
        <f t="shared" ref="H2:H13" si="6">ROUND((E2/D2),0)</f>
        <v>10920</v>
      </c>
      <c r="I2" s="4" t="e">
        <f>#REF!</f>
        <v>#REF!</v>
      </c>
      <c r="J2" s="4">
        <f t="shared" ref="J2:J13" si="7">S2</f>
        <v>0</v>
      </c>
      <c r="O2">
        <v>0</v>
      </c>
      <c r="P2">
        <v>725</v>
      </c>
      <c r="Q2">
        <f t="shared" ref="Q2:Q12" si="8">P2/1.2</f>
        <v>604.16666666666674</v>
      </c>
      <c r="R2" s="2">
        <v>9500000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375</v>
      </c>
      <c r="C3" s="4">
        <f t="shared" ref="C3:C15" si="9">B3*1.2</f>
        <v>450</v>
      </c>
      <c r="D3" s="4">
        <f t="shared" si="2"/>
        <v>540</v>
      </c>
      <c r="E3" s="15">
        <f t="shared" si="3"/>
        <v>3500000</v>
      </c>
      <c r="F3" s="10">
        <f t="shared" si="4"/>
        <v>9333</v>
      </c>
      <c r="G3" s="10">
        <f t="shared" si="5"/>
        <v>7778</v>
      </c>
      <c r="H3" s="10">
        <f t="shared" si="6"/>
        <v>6481</v>
      </c>
      <c r="I3" s="4" t="e">
        <f>#REF!</f>
        <v>#REF!</v>
      </c>
      <c r="J3" s="4">
        <f t="shared" si="7"/>
        <v>0</v>
      </c>
      <c r="O3">
        <v>0</v>
      </c>
      <c r="P3">
        <f t="shared" ref="P3:P11" si="10">O3/1.2</f>
        <v>0</v>
      </c>
      <c r="Q3">
        <v>375</v>
      </c>
      <c r="R3" s="2">
        <v>3500000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485</v>
      </c>
      <c r="C4" s="4">
        <f t="shared" si="9"/>
        <v>582</v>
      </c>
      <c r="D4" s="4">
        <f t="shared" si="2"/>
        <v>698.4</v>
      </c>
      <c r="E4" s="15">
        <f t="shared" si="3"/>
        <v>4500000</v>
      </c>
      <c r="F4" s="10">
        <f t="shared" si="4"/>
        <v>9278</v>
      </c>
      <c r="G4" s="10">
        <f t="shared" si="5"/>
        <v>7732</v>
      </c>
      <c r="H4" s="10">
        <f t="shared" si="6"/>
        <v>6443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485</v>
      </c>
      <c r="R4" s="2">
        <v>4500000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500</v>
      </c>
      <c r="C5" s="4">
        <f t="shared" si="9"/>
        <v>600</v>
      </c>
      <c r="D5" s="4">
        <f t="shared" si="2"/>
        <v>720</v>
      </c>
      <c r="E5" s="15">
        <f t="shared" si="3"/>
        <v>3200000</v>
      </c>
      <c r="F5" s="10">
        <f t="shared" si="4"/>
        <v>6400</v>
      </c>
      <c r="G5" s="10">
        <f t="shared" si="5"/>
        <v>5333</v>
      </c>
      <c r="H5" s="10">
        <f t="shared" si="6"/>
        <v>4444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500</v>
      </c>
      <c r="R5" s="2">
        <v>3200000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423.33333333333337</v>
      </c>
      <c r="C6" s="4">
        <f t="shared" si="9"/>
        <v>508</v>
      </c>
      <c r="D6" s="4">
        <f t="shared" si="2"/>
        <v>609.6</v>
      </c>
      <c r="E6" s="15">
        <f t="shared" si="3"/>
        <v>3000000</v>
      </c>
      <c r="F6" s="10">
        <f t="shared" si="4"/>
        <v>7087</v>
      </c>
      <c r="G6" s="10">
        <f t="shared" si="5"/>
        <v>5906</v>
      </c>
      <c r="H6" s="10">
        <f t="shared" si="6"/>
        <v>4921</v>
      </c>
      <c r="I6" s="4" t="e">
        <f>#REF!</f>
        <v>#REF!</v>
      </c>
      <c r="J6" s="4">
        <f t="shared" si="7"/>
        <v>0</v>
      </c>
      <c r="O6">
        <v>0</v>
      </c>
      <c r="P6">
        <v>508</v>
      </c>
      <c r="Q6">
        <f t="shared" ref="Q6" si="11">P6/1.2</f>
        <v>423.33333333333337</v>
      </c>
      <c r="R6" s="2">
        <v>3000000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541.66666666666674</v>
      </c>
      <c r="C7" s="4">
        <f t="shared" si="9"/>
        <v>650.00000000000011</v>
      </c>
      <c r="D7" s="4">
        <f t="shared" si="2"/>
        <v>780.00000000000011</v>
      </c>
      <c r="E7" s="15">
        <f t="shared" si="3"/>
        <v>2500000</v>
      </c>
      <c r="F7" s="10">
        <f t="shared" si="4"/>
        <v>4615</v>
      </c>
      <c r="G7" s="10">
        <f t="shared" si="5"/>
        <v>3846</v>
      </c>
      <c r="H7" s="10">
        <f t="shared" si="6"/>
        <v>3205</v>
      </c>
      <c r="I7" s="4" t="e">
        <f>#REF!</f>
        <v>#REF!</v>
      </c>
      <c r="J7" s="4">
        <f t="shared" si="7"/>
        <v>0</v>
      </c>
      <c r="O7">
        <v>0</v>
      </c>
      <c r="P7">
        <v>650</v>
      </c>
      <c r="Q7">
        <f t="shared" si="8"/>
        <v>541.66666666666674</v>
      </c>
      <c r="R7" s="2">
        <v>2500000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210</v>
      </c>
      <c r="C8" s="4">
        <f t="shared" si="9"/>
        <v>252</v>
      </c>
      <c r="D8" s="4">
        <f t="shared" si="2"/>
        <v>302.39999999999998</v>
      </c>
      <c r="E8" s="15">
        <f t="shared" si="3"/>
        <v>2800000</v>
      </c>
      <c r="F8" s="10">
        <f t="shared" si="4"/>
        <v>13333</v>
      </c>
      <c r="G8" s="10">
        <f t="shared" si="5"/>
        <v>11111</v>
      </c>
      <c r="H8" s="10">
        <f t="shared" si="6"/>
        <v>9259</v>
      </c>
      <c r="I8" s="4" t="e">
        <f>#REF!</f>
        <v>#REF!</v>
      </c>
      <c r="J8" s="4" t="str">
        <f t="shared" si="7"/>
        <v>03.01.24</v>
      </c>
      <c r="O8">
        <v>0</v>
      </c>
      <c r="P8">
        <f t="shared" si="10"/>
        <v>0</v>
      </c>
      <c r="Q8">
        <v>210</v>
      </c>
      <c r="R8" s="2">
        <v>2800000</v>
      </c>
      <c r="S8" s="8" t="s">
        <v>23</v>
      </c>
      <c r="T8" s="8"/>
    </row>
    <row r="9" spans="1:20" x14ac:dyDescent="0.25">
      <c r="A9" s="4">
        <f t="shared" si="0"/>
        <v>0</v>
      </c>
      <c r="B9" s="4">
        <f t="shared" si="1"/>
        <v>351</v>
      </c>
      <c r="C9" s="4">
        <f t="shared" si="9"/>
        <v>421.2</v>
      </c>
      <c r="D9" s="4">
        <f t="shared" si="2"/>
        <v>505.43999999999994</v>
      </c>
      <c r="E9" s="15">
        <f t="shared" si="3"/>
        <v>4970000</v>
      </c>
      <c r="F9" s="10">
        <f t="shared" si="4"/>
        <v>14160</v>
      </c>
      <c r="G9" s="10">
        <f t="shared" si="5"/>
        <v>11800</v>
      </c>
      <c r="H9" s="10">
        <f t="shared" si="6"/>
        <v>9833</v>
      </c>
      <c r="I9" s="4" t="e">
        <f>#REF!</f>
        <v>#REF!</v>
      </c>
      <c r="J9" s="4" t="str">
        <f t="shared" si="7"/>
        <v>25.01.23</v>
      </c>
      <c r="O9">
        <v>0</v>
      </c>
      <c r="P9">
        <f t="shared" si="10"/>
        <v>0</v>
      </c>
      <c r="Q9">
        <v>351</v>
      </c>
      <c r="R9" s="2">
        <v>4970000</v>
      </c>
      <c r="S9" s="8" t="s">
        <v>22</v>
      </c>
      <c r="T9" s="8"/>
    </row>
    <row r="10" spans="1:20" x14ac:dyDescent="0.25">
      <c r="A10" s="4">
        <f t="shared" si="0"/>
        <v>0</v>
      </c>
      <c r="B10" s="4">
        <f t="shared" si="1"/>
        <v>433.33333333333337</v>
      </c>
      <c r="C10" s="4">
        <f t="shared" si="9"/>
        <v>520</v>
      </c>
      <c r="D10" s="4">
        <f t="shared" si="2"/>
        <v>624</v>
      </c>
      <c r="E10" s="15">
        <f t="shared" si="3"/>
        <v>5277000</v>
      </c>
      <c r="F10" s="10">
        <f t="shared" si="4"/>
        <v>12178</v>
      </c>
      <c r="G10" s="10">
        <f t="shared" si="5"/>
        <v>10148</v>
      </c>
      <c r="H10" s="10">
        <f t="shared" si="6"/>
        <v>8457</v>
      </c>
      <c r="I10" s="4" t="e">
        <f>#REF!</f>
        <v>#REF!</v>
      </c>
      <c r="J10" s="4" t="str">
        <f t="shared" si="7"/>
        <v>15.12.23</v>
      </c>
      <c r="O10">
        <v>0</v>
      </c>
      <c r="P10">
        <v>520</v>
      </c>
      <c r="Q10">
        <f t="shared" si="8"/>
        <v>433.33333333333337</v>
      </c>
      <c r="R10" s="2">
        <f>4950000+297000+30000</f>
        <v>5277000</v>
      </c>
      <c r="S10" s="8" t="s">
        <v>20</v>
      </c>
      <c r="T10" s="8"/>
    </row>
    <row r="11" spans="1:20" x14ac:dyDescent="0.25">
      <c r="A11" s="4">
        <f t="shared" si="0"/>
        <v>0</v>
      </c>
      <c r="B11" s="4">
        <f t="shared" si="1"/>
        <v>590</v>
      </c>
      <c r="C11" s="4">
        <f t="shared" si="9"/>
        <v>708</v>
      </c>
      <c r="D11" s="4">
        <f t="shared" si="2"/>
        <v>849.6</v>
      </c>
      <c r="E11" s="15">
        <f t="shared" si="3"/>
        <v>13000000</v>
      </c>
      <c r="F11" s="10">
        <f t="shared" si="4"/>
        <v>22034</v>
      </c>
      <c r="G11" s="16">
        <f t="shared" si="5"/>
        <v>18362</v>
      </c>
      <c r="H11" s="10">
        <f t="shared" si="6"/>
        <v>15301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590</v>
      </c>
      <c r="R11" s="2">
        <v>13000000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489.16666666666669</v>
      </c>
      <c r="C12" s="4">
        <f t="shared" si="9"/>
        <v>587</v>
      </c>
      <c r="D12" s="4">
        <f t="shared" si="2"/>
        <v>704.4</v>
      </c>
      <c r="E12" s="15">
        <f t="shared" si="3"/>
        <v>7000000</v>
      </c>
      <c r="F12" s="10">
        <f t="shared" si="4"/>
        <v>14310</v>
      </c>
      <c r="G12" s="10">
        <f t="shared" si="5"/>
        <v>11925</v>
      </c>
      <c r="H12" s="10">
        <f t="shared" si="6"/>
        <v>9938</v>
      </c>
      <c r="I12" s="4" t="e">
        <f>#REF!</f>
        <v>#REF!</v>
      </c>
      <c r="J12" s="4">
        <f t="shared" si="7"/>
        <v>0</v>
      </c>
      <c r="O12">
        <v>0</v>
      </c>
      <c r="P12">
        <v>587</v>
      </c>
      <c r="Q12">
        <f t="shared" si="8"/>
        <v>489.16666666666669</v>
      </c>
      <c r="R12" s="2">
        <v>7000000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600</v>
      </c>
      <c r="C13" s="4">
        <f t="shared" si="9"/>
        <v>720</v>
      </c>
      <c r="D13" s="4">
        <f t="shared" si="2"/>
        <v>864</v>
      </c>
      <c r="E13" s="5">
        <f t="shared" si="3"/>
        <v>11000000</v>
      </c>
      <c r="F13" s="10">
        <f t="shared" si="4"/>
        <v>18333</v>
      </c>
      <c r="G13" s="16">
        <f t="shared" si="5"/>
        <v>15278</v>
      </c>
      <c r="H13" s="10">
        <f t="shared" si="6"/>
        <v>12731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v>600</v>
      </c>
      <c r="R13" s="2">
        <v>11000000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ref="Q14:Q15" si="21">P15/1.2</f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G18" t="s">
        <v>15</v>
      </c>
    </row>
    <row r="19" spans="7:24" x14ac:dyDescent="0.25">
      <c r="G19" t="s">
        <v>14</v>
      </c>
      <c r="H19">
        <v>720</v>
      </c>
    </row>
    <row r="20" spans="7:24" x14ac:dyDescent="0.25">
      <c r="G20" t="s">
        <v>16</v>
      </c>
      <c r="H20">
        <v>15000</v>
      </c>
    </row>
    <row r="21" spans="7:24" x14ac:dyDescent="0.25">
      <c r="G21" t="s">
        <v>17</v>
      </c>
      <c r="H21">
        <f>H20*H19</f>
        <v>10800000</v>
      </c>
    </row>
    <row r="22" spans="7:24" x14ac:dyDescent="0.25">
      <c r="G22" s="6"/>
      <c r="H22" s="6"/>
      <c r="J22" t="s">
        <v>19</v>
      </c>
      <c r="N22">
        <v>606</v>
      </c>
      <c r="O22">
        <f>N22*1.4</f>
        <v>848.4</v>
      </c>
    </row>
    <row r="23" spans="7:24" x14ac:dyDescent="0.25">
      <c r="N23">
        <f>H19/606</f>
        <v>1.1881188118811881</v>
      </c>
      <c r="O23">
        <v>5000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21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958B1-7A67-43BC-82C1-CD31F897EA5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2024-02-29T05:08:06Z</dcterms:modified>
</cp:coreProperties>
</file>