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BOI\SME City Centre Belapur\Charanjit Kaur Saini\"/>
    </mc:Choice>
  </mc:AlternateContent>
  <xr:revisionPtr revIDLastSave="0" documentId="13_ncr:1_{F76CA684-3988-4C4A-AC48-79773BF5912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 l="1"/>
  <c r="I11" i="1" l="1"/>
  <c r="H11" i="1" l="1"/>
  <c r="H10" i="1" l="1"/>
  <c r="I10" i="1" l="1"/>
  <c r="G9" i="1"/>
  <c r="I9" i="1" s="1"/>
  <c r="H9" i="1" l="1"/>
  <c r="M8" i="1"/>
  <c r="O8" i="1" s="1"/>
  <c r="G8" i="1"/>
  <c r="N8" i="1" l="1"/>
  <c r="H8" i="1"/>
  <c r="I8" i="1"/>
  <c r="G4" i="1"/>
  <c r="I4" i="1" s="1"/>
  <c r="H4" i="1" l="1"/>
  <c r="G5" i="1" l="1"/>
  <c r="G7" i="1" s="1"/>
  <c r="G15" i="1" s="1"/>
  <c r="I7" i="1" l="1"/>
  <c r="H7" i="1"/>
  <c r="M5" i="1"/>
  <c r="M4" i="1"/>
  <c r="O4" i="1" s="1"/>
  <c r="O5" i="1" l="1"/>
  <c r="M15" i="1"/>
  <c r="H15" i="1"/>
  <c r="I15" i="1"/>
  <c r="N4" i="1"/>
  <c r="N5" i="1"/>
  <c r="O15" i="1" l="1"/>
  <c r="N15" i="1"/>
</calcChain>
</file>

<file path=xl/sharedStrings.xml><?xml version="1.0" encoding="utf-8"?>
<sst xmlns="http://schemas.openxmlformats.org/spreadsheetml/2006/main" count="36" uniqueCount="32">
  <si>
    <t>Sr. No.</t>
  </si>
  <si>
    <t>Name of Client</t>
  </si>
  <si>
    <t>Property Address</t>
  </si>
  <si>
    <t>Area</t>
  </si>
  <si>
    <t>Rate</t>
  </si>
  <si>
    <t>FMV</t>
  </si>
  <si>
    <t>RV</t>
  </si>
  <si>
    <t>DV</t>
  </si>
  <si>
    <t>Documents Pending</t>
  </si>
  <si>
    <t>Previous Valuation Report Details - 2023 - Shree Technicals</t>
  </si>
  <si>
    <t>SBUA - 1564</t>
  </si>
  <si>
    <t>RV (95%)</t>
  </si>
  <si>
    <t>DV (80%)</t>
  </si>
  <si>
    <t>SBUA - 967</t>
  </si>
  <si>
    <t>GRAND TOTAL</t>
  </si>
  <si>
    <t>Charanjit Kaur Saini</t>
  </si>
  <si>
    <t>Residential Flat No. 601, 6th Floor, Sai Ganesh Building, Plot No. 396-417, Sector 6, Village - Sarsole, Nerul, Navi Mumbai</t>
  </si>
  <si>
    <t>BUA</t>
  </si>
  <si>
    <t>Dep. Rate</t>
  </si>
  <si>
    <t>Anmol Jaspreetsingh Saini</t>
  </si>
  <si>
    <t>Residential Flat No. 803, 8th Floor, Ruparel Orion, Swastik Park, Eastern Express Highway, Village - Chembur, Chembur, Mumbai</t>
  </si>
  <si>
    <t>Car Park</t>
  </si>
  <si>
    <t>Residential Flat No. 01 with Terrace (as per site inspection) , 2nd Floor, Hawares Tiaara, Plot No. 184, Sector 13, Village - Kharghar, Navi Mumbai</t>
  </si>
  <si>
    <t xml:space="preserve">Bank Of India ( SME City Centre Belapur ) </t>
  </si>
  <si>
    <t>Required Approved Plan , Title Report, Sale Deed of Terrace</t>
  </si>
  <si>
    <t>Residential Flat No. 403, 4th Floor, Building No T7, Walnut, Runwal Forests Tower 5-8, L.B.S Road, Near Mangatram Petrol Pump, Village - Kanjur, Taluka - Kurla , District - Mumbai Suburban , Kanjur Marg (West), PIN - , State - Maharashtra, Country - India</t>
  </si>
  <si>
    <t>C.A</t>
  </si>
  <si>
    <t>Inside Shop No. 299, 1st Floor, D Wing, Vashi Plaza, Vashi Plaza Commercial Premises Co-op. Soc. Ltd., Plot No. 80 &amp; 81, Sector - 17, Vashi, Navo Mumbai.</t>
  </si>
  <si>
    <t>Measured Carpet Area - 153</t>
  </si>
  <si>
    <t>Agreement BUA - 270 Sq. Ft. &amp; Measured Carpet Area - 153 Sq. Ft., Loading between BUA to CA is 76% hence we have considered measured carpet area is 153 Sq. Ft.</t>
  </si>
  <si>
    <t>M/s. Hyperloop Designs LLP</t>
  </si>
  <si>
    <t>Flat No. 301, 3rd Floor, A Tower, Vive, Prabhakar Keluskar Marg, Kurla (West)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</si>
</sst>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43" fontId="0" fillId="2" borderId="1" xfId="0" applyNumberFormat="1" applyFill="1" applyBorder="1" applyAlignment="1">
      <alignment horizontal="center" vertical="center"/>
    </xf>
    <xf numFmtId="43" fontId="0" fillId="2" borderId="1" xfId="2" applyFont="1" applyFill="1" applyBorder="1" applyAlignment="1">
      <alignment horizontal="center" vertical="center"/>
    </xf>
    <xf numFmtId="164" fontId="0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43" fontId="0" fillId="2" borderId="1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Comma" xfId="1" builtinId="3"/>
    <cellStyle name="Comma 2" xfId="2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7" workbookViewId="0">
      <selection activeCell="G9" sqref="G9:G11"/>
    </sheetView>
  </sheetViews>
  <sheetFormatPr defaultRowHeight="15" x14ac:dyDescent="0.25"/>
  <cols>
    <col min="1" max="1" width="6.85546875" style="1" bestFit="1" customWidth="1"/>
    <col min="2" max="2" width="28.85546875" style="1" customWidth="1"/>
    <col min="3" max="3" width="37.42578125" style="1" bestFit="1" customWidth="1"/>
    <col min="4" max="4" width="9" style="6" bestFit="1" customWidth="1"/>
    <col min="5" max="5" width="9" style="6" customWidth="1"/>
    <col min="6" max="6" width="10" style="6" bestFit="1" customWidth="1"/>
    <col min="7" max="9" width="14.28515625" style="6" bestFit="1" customWidth="1"/>
    <col min="10" max="10" width="40.85546875" style="1" customWidth="1"/>
    <col min="11" max="11" width="11.28515625" style="1" hidden="1" customWidth="1"/>
    <col min="12" max="12" width="10" style="1" hidden="1" customWidth="1"/>
    <col min="13" max="13" width="15.28515625" style="1" hidden="1" customWidth="1"/>
    <col min="14" max="14" width="16.140625" style="1" hidden="1" customWidth="1"/>
    <col min="15" max="15" width="16" style="1" hidden="1" customWidth="1"/>
    <col min="16" max="16384" width="9.140625" style="1"/>
  </cols>
  <sheetData>
    <row r="1" spans="1:15" ht="30" customHeight="1" x14ac:dyDescent="0.25">
      <c r="C1" s="18" t="s">
        <v>23</v>
      </c>
      <c r="D1" s="18"/>
      <c r="E1" s="18"/>
      <c r="F1" s="18"/>
      <c r="G1" s="18"/>
    </row>
    <row r="2" spans="1:15" x14ac:dyDescent="0.25">
      <c r="K2" s="17" t="s">
        <v>9</v>
      </c>
      <c r="L2" s="17"/>
      <c r="M2" s="17"/>
      <c r="N2" s="17"/>
      <c r="O2" s="17"/>
    </row>
    <row r="3" spans="1:15" s="3" customFormat="1" x14ac:dyDescent="0.25">
      <c r="A3" s="2" t="s">
        <v>0</v>
      </c>
      <c r="B3" s="2" t="s">
        <v>1</v>
      </c>
      <c r="C3" s="2" t="s">
        <v>2</v>
      </c>
      <c r="D3" s="7" t="s">
        <v>17</v>
      </c>
      <c r="E3" s="7" t="s">
        <v>26</v>
      </c>
      <c r="F3" s="7" t="s">
        <v>18</v>
      </c>
      <c r="G3" s="7" t="s">
        <v>5</v>
      </c>
      <c r="H3" s="7" t="s">
        <v>6</v>
      </c>
      <c r="I3" s="7" t="s">
        <v>7</v>
      </c>
      <c r="J3" s="2" t="s">
        <v>8</v>
      </c>
      <c r="K3" s="2" t="s">
        <v>3</v>
      </c>
      <c r="L3" s="2" t="s">
        <v>4</v>
      </c>
      <c r="M3" s="2" t="s">
        <v>5</v>
      </c>
      <c r="N3" s="2" t="s">
        <v>11</v>
      </c>
      <c r="O3" s="2" t="s">
        <v>12</v>
      </c>
    </row>
    <row r="4" spans="1:15" ht="60" x14ac:dyDescent="0.25">
      <c r="A4" s="4">
        <v>1</v>
      </c>
      <c r="B4" s="4" t="s">
        <v>15</v>
      </c>
      <c r="C4" s="4" t="s">
        <v>16</v>
      </c>
      <c r="D4" s="5">
        <v>720</v>
      </c>
      <c r="E4" s="5"/>
      <c r="F4" s="5">
        <v>4787</v>
      </c>
      <c r="G4" s="12">
        <f>D4*F4</f>
        <v>3446640</v>
      </c>
      <c r="H4" s="12">
        <f>G4*0.9</f>
        <v>3101976</v>
      </c>
      <c r="I4" s="12">
        <f>G4*0.8</f>
        <v>2757312</v>
      </c>
      <c r="J4" s="4"/>
      <c r="K4" s="4" t="s">
        <v>10</v>
      </c>
      <c r="L4" s="5">
        <v>20000</v>
      </c>
      <c r="M4" s="12">
        <f>L4*1564</f>
        <v>31280000</v>
      </c>
      <c r="N4" s="12">
        <f>M4*0.95</f>
        <v>29716000</v>
      </c>
      <c r="O4" s="12">
        <f>M4*0.8</f>
        <v>25024000</v>
      </c>
    </row>
    <row r="5" spans="1:15" ht="60" x14ac:dyDescent="0.25">
      <c r="A5" s="4">
        <v>2</v>
      </c>
      <c r="B5" s="4" t="s">
        <v>19</v>
      </c>
      <c r="C5" s="4" t="s">
        <v>20</v>
      </c>
      <c r="D5" s="5">
        <v>813</v>
      </c>
      <c r="E5" s="5"/>
      <c r="F5" s="5">
        <v>22520</v>
      </c>
      <c r="G5" s="12">
        <f>D5*F5</f>
        <v>18308760</v>
      </c>
      <c r="H5" s="12"/>
      <c r="I5" s="12"/>
      <c r="J5" s="4"/>
      <c r="K5" s="4" t="s">
        <v>13</v>
      </c>
      <c r="L5" s="5">
        <v>17000</v>
      </c>
      <c r="M5" s="12">
        <f>L5*967</f>
        <v>16439000</v>
      </c>
      <c r="N5" s="12">
        <f>M5*0.95</f>
        <v>15617050</v>
      </c>
      <c r="O5" s="12">
        <f>M5*0.8</f>
        <v>13151200</v>
      </c>
    </row>
    <row r="6" spans="1:15" x14ac:dyDescent="0.25">
      <c r="A6" s="4"/>
      <c r="B6" s="4"/>
      <c r="C6" s="4" t="s">
        <v>21</v>
      </c>
      <c r="D6" s="5"/>
      <c r="E6" s="5"/>
      <c r="F6" s="5"/>
      <c r="G6" s="15">
        <v>800000</v>
      </c>
      <c r="H6" s="12"/>
      <c r="I6" s="12"/>
      <c r="J6" s="4"/>
      <c r="K6" s="4"/>
      <c r="L6" s="5"/>
      <c r="M6" s="12"/>
      <c r="N6" s="12"/>
      <c r="O6" s="12"/>
    </row>
    <row r="7" spans="1:15" x14ac:dyDescent="0.25">
      <c r="A7" s="4"/>
      <c r="B7" s="4"/>
      <c r="C7" s="4"/>
      <c r="D7" s="5"/>
      <c r="E7" s="5"/>
      <c r="F7" s="5"/>
      <c r="G7" s="12">
        <f>G6+G5</f>
        <v>19108760</v>
      </c>
      <c r="H7" s="12">
        <f>G7*0.9</f>
        <v>17197884</v>
      </c>
      <c r="I7" s="12">
        <f>G7*0.8</f>
        <v>15287008</v>
      </c>
      <c r="J7" s="4"/>
      <c r="K7" s="4"/>
      <c r="L7" s="5"/>
      <c r="M7" s="12"/>
      <c r="N7" s="12"/>
      <c r="O7" s="12"/>
    </row>
    <row r="8" spans="1:15" ht="60" x14ac:dyDescent="0.25">
      <c r="A8" s="4">
        <v>3</v>
      </c>
      <c r="B8" s="4" t="s">
        <v>19</v>
      </c>
      <c r="C8" s="4" t="s">
        <v>22</v>
      </c>
      <c r="D8" s="8">
        <v>0</v>
      </c>
      <c r="E8" s="8"/>
      <c r="F8" s="9">
        <v>0</v>
      </c>
      <c r="G8" s="7">
        <f>D8*F8</f>
        <v>0</v>
      </c>
      <c r="H8" s="7">
        <f>G8*0.9</f>
        <v>0</v>
      </c>
      <c r="I8" s="7">
        <f>G8*0.8</f>
        <v>0</v>
      </c>
      <c r="J8" s="13" t="s">
        <v>24</v>
      </c>
      <c r="K8" s="10">
        <v>585</v>
      </c>
      <c r="L8" s="9">
        <v>3500</v>
      </c>
      <c r="M8" s="7">
        <f>L8*967</f>
        <v>3384500</v>
      </c>
      <c r="N8" s="7">
        <f>M8*0.95</f>
        <v>3215275</v>
      </c>
      <c r="O8" s="7">
        <f>M8*0.8</f>
        <v>2707600</v>
      </c>
    </row>
    <row r="9" spans="1:15" ht="108.75" customHeight="1" x14ac:dyDescent="0.25">
      <c r="A9" s="4">
        <v>4</v>
      </c>
      <c r="B9" s="4" t="s">
        <v>15</v>
      </c>
      <c r="C9" s="4" t="s">
        <v>25</v>
      </c>
      <c r="D9" s="1"/>
      <c r="E9" s="8">
        <v>771</v>
      </c>
      <c r="F9" s="9">
        <v>29000</v>
      </c>
      <c r="G9" s="7">
        <f>F9*E9</f>
        <v>22359000</v>
      </c>
      <c r="H9" s="7">
        <f>G9*0.9</f>
        <v>20123100</v>
      </c>
      <c r="I9" s="7">
        <f>G9*0.8</f>
        <v>17887200</v>
      </c>
      <c r="J9" s="13"/>
      <c r="K9" s="10"/>
      <c r="L9" s="9"/>
      <c r="M9" s="7"/>
      <c r="N9" s="7"/>
      <c r="O9" s="7"/>
    </row>
    <row r="10" spans="1:15" ht="75" x14ac:dyDescent="0.25">
      <c r="A10" s="4">
        <v>5</v>
      </c>
      <c r="B10" s="4" t="s">
        <v>15</v>
      </c>
      <c r="C10" s="4" t="s">
        <v>27</v>
      </c>
      <c r="D10" s="8">
        <v>270</v>
      </c>
      <c r="E10" s="16" t="s">
        <v>28</v>
      </c>
      <c r="F10" s="9">
        <v>16000</v>
      </c>
      <c r="G10" s="7">
        <f>F10*D10</f>
        <v>4320000</v>
      </c>
      <c r="H10" s="7">
        <f>G10*0.9</f>
        <v>3888000</v>
      </c>
      <c r="I10" s="7">
        <f>G10*0.8</f>
        <v>3456000</v>
      </c>
      <c r="J10" s="13" t="s">
        <v>29</v>
      </c>
      <c r="K10" s="10"/>
      <c r="L10" s="9"/>
      <c r="M10" s="7"/>
      <c r="N10" s="7"/>
      <c r="O10" s="7"/>
    </row>
    <row r="11" spans="1:15" ht="30" x14ac:dyDescent="0.25">
      <c r="A11" s="4">
        <v>6</v>
      </c>
      <c r="B11" s="4" t="s">
        <v>30</v>
      </c>
      <c r="C11" s="4" t="s">
        <v>31</v>
      </c>
      <c r="D11" s="8"/>
      <c r="E11" s="8">
        <v>505</v>
      </c>
      <c r="F11" s="9">
        <v>28000</v>
      </c>
      <c r="G11" s="7">
        <f>F11*505</f>
        <v>14140000</v>
      </c>
      <c r="H11" s="7">
        <f>G11*0.9</f>
        <v>12726000</v>
      </c>
      <c r="I11" s="7">
        <f>G11*0.8</f>
        <v>11312000</v>
      </c>
      <c r="J11" s="13"/>
      <c r="K11" s="10"/>
      <c r="L11" s="9"/>
      <c r="M11" s="7"/>
      <c r="N11" s="7"/>
      <c r="O11" s="7"/>
    </row>
    <row r="12" spans="1:15" x14ac:dyDescent="0.25">
      <c r="A12" s="4"/>
      <c r="B12" s="4"/>
      <c r="C12" s="4"/>
      <c r="D12" s="8"/>
      <c r="E12" s="8"/>
      <c r="F12" s="9"/>
      <c r="G12" s="7"/>
      <c r="H12" s="7"/>
      <c r="I12" s="7"/>
      <c r="J12" s="13"/>
      <c r="K12" s="10"/>
      <c r="L12" s="9"/>
      <c r="M12" s="7"/>
      <c r="N12" s="7"/>
      <c r="O12" s="7"/>
    </row>
    <row r="13" spans="1:15" x14ac:dyDescent="0.25">
      <c r="A13" s="4"/>
      <c r="B13" s="4"/>
      <c r="C13" s="4"/>
      <c r="D13" s="8"/>
      <c r="E13" s="8"/>
      <c r="F13" s="9"/>
      <c r="G13" s="7"/>
      <c r="H13" s="7"/>
      <c r="I13" s="7"/>
      <c r="J13" s="13"/>
      <c r="K13" s="10"/>
      <c r="L13" s="9"/>
      <c r="M13" s="7"/>
      <c r="N13" s="7"/>
      <c r="O13" s="7"/>
    </row>
    <row r="14" spans="1:15" x14ac:dyDescent="0.25">
      <c r="A14" s="4"/>
      <c r="B14" s="4"/>
      <c r="C14" s="4"/>
      <c r="D14" s="8"/>
      <c r="E14" s="8"/>
      <c r="F14" s="9"/>
      <c r="G14" s="7"/>
      <c r="H14" s="7"/>
      <c r="I14" s="7"/>
      <c r="J14" s="13"/>
      <c r="K14" s="10"/>
      <c r="L14" s="9"/>
      <c r="M14" s="7"/>
      <c r="N14" s="7"/>
      <c r="O14" s="7"/>
    </row>
    <row r="15" spans="1:15" x14ac:dyDescent="0.25">
      <c r="A15" s="4"/>
      <c r="B15" s="4"/>
      <c r="C15" s="11" t="s">
        <v>14</v>
      </c>
      <c r="D15" s="5"/>
      <c r="E15" s="5"/>
      <c r="F15" s="5"/>
      <c r="G15" s="12">
        <f>-G8+G7+G4</f>
        <v>22555400</v>
      </c>
      <c r="H15" s="7">
        <f>G15*0.9</f>
        <v>20299860</v>
      </c>
      <c r="I15" s="7">
        <f>G15*0.8</f>
        <v>18044320</v>
      </c>
      <c r="J15" s="11"/>
      <c r="K15" s="4"/>
      <c r="L15" s="4"/>
      <c r="M15" s="14" t="e">
        <f>#REF!+#REF!+#REF!+M8+M5+M4</f>
        <v>#REF!</v>
      </c>
      <c r="N15" s="12" t="e">
        <f t="shared" ref="N15" si="0">M15*0.95</f>
        <v>#REF!</v>
      </c>
      <c r="O15" s="12" t="e">
        <f t="shared" ref="O15" si="1">M15*0.8</f>
        <v>#REF!</v>
      </c>
    </row>
  </sheetData>
  <mergeCells count="2">
    <mergeCell ref="K2:O2"/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2024-03-01T10:44:10Z</dcterms:modified>
</cp:coreProperties>
</file>