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 activeTab="4"/>
  </bookViews>
  <sheets>
    <sheet name="Depreciation" sheetId="25" r:id="rId1"/>
    <sheet name="Sale plan" sheetId="24" r:id="rId2"/>
    <sheet name="Calculation" sheetId="23" r:id="rId3"/>
    <sheet name="Sheet5" sheetId="38" r:id="rId4"/>
    <sheet name="20-20" sheetId="4" r:id="rId5"/>
    <sheet name="Sheet1" sheetId="13" r:id="rId6"/>
    <sheet name="Sheet2" sheetId="30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4"/>
  <c r="B7" s="1"/>
  <c r="C7" s="1"/>
  <c r="D7" s="1"/>
  <c r="P7"/>
  <c r="J7"/>
  <c r="I7"/>
  <c r="E7"/>
  <c r="F7" s="1"/>
  <c r="A7"/>
  <c r="Q6"/>
  <c r="B6" s="1"/>
  <c r="C6" s="1"/>
  <c r="D6" s="1"/>
  <c r="P6"/>
  <c r="J6"/>
  <c r="I6"/>
  <c r="E6"/>
  <c r="F6" s="1"/>
  <c r="A6"/>
  <c r="Q5"/>
  <c r="B5" s="1"/>
  <c r="C5" s="1"/>
  <c r="D5" s="1"/>
  <c r="P5"/>
  <c r="J5"/>
  <c r="I5"/>
  <c r="E5"/>
  <c r="F5" s="1"/>
  <c r="A5"/>
  <c r="Q4"/>
  <c r="B4" s="1"/>
  <c r="C4" s="1"/>
  <c r="D4" s="1"/>
  <c r="P4"/>
  <c r="J4"/>
  <c r="I4"/>
  <c r="E4"/>
  <c r="F4" s="1"/>
  <c r="A4"/>
  <c r="Q3"/>
  <c r="B3" s="1"/>
  <c r="C3" s="1"/>
  <c r="D3" s="1"/>
  <c r="P3"/>
  <c r="J3"/>
  <c r="I3"/>
  <c r="E3"/>
  <c r="F3" s="1"/>
  <c r="A3"/>
  <c r="Q2"/>
  <c r="B2" s="1"/>
  <c r="C2" s="1"/>
  <c r="D2" s="1"/>
  <c r="J2"/>
  <c r="I2"/>
  <c r="E2"/>
  <c r="F2" s="1"/>
  <c r="A2"/>
  <c r="H2" l="1"/>
  <c r="H3"/>
  <c r="H4"/>
  <c r="H5"/>
  <c r="H6"/>
  <c r="H7"/>
  <c r="G2"/>
  <c r="G3"/>
  <c r="G4"/>
  <c r="G5"/>
  <c r="G6"/>
  <c r="G7"/>
  <c r="C18" i="25" l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D23" i="23" l="1"/>
  <c r="C5"/>
  <c r="N13" i="24" l="1"/>
  <c r="F2"/>
  <c r="H2" s="1"/>
  <c r="E2"/>
  <c r="G2" s="1"/>
  <c r="G31" i="4"/>
  <c r="N18" i="24"/>
  <c r="N17"/>
  <c r="N16"/>
  <c r="N12"/>
  <c r="I2" l="1"/>
  <c r="G34" i="4"/>
  <c r="G36" l="1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30" l="1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B20" s="1"/>
  <c r="C25"/>
  <c r="C21"/>
</calcChain>
</file>

<file path=xl/sharedStrings.xml><?xml version="1.0" encoding="utf-8"?>
<sst xmlns="http://schemas.openxmlformats.org/spreadsheetml/2006/main" count="128" uniqueCount="98">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</sst>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1</xdr:row>
      <xdr:rowOff>142875</xdr:rowOff>
    </xdr:from>
    <xdr:to>
      <xdr:col>16</xdr:col>
      <xdr:colOff>38100</xdr:colOff>
      <xdr:row>22</xdr:row>
      <xdr:rowOff>142875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67175" y="333375"/>
          <a:ext cx="5724525" cy="40005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</xdr:row>
      <xdr:rowOff>95250</xdr:rowOff>
    </xdr:from>
    <xdr:to>
      <xdr:col>10</xdr:col>
      <xdr:colOff>104775</xdr:colOff>
      <xdr:row>21</xdr:row>
      <xdr:rowOff>85725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285750"/>
          <a:ext cx="5734050" cy="38004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zoomScale="85" zoomScaleNormal="85" workbookViewId="0">
      <selection activeCell="C9" sqref="C9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50035</v>
      </c>
      <c r="F2" s="73"/>
      <c r="G2" s="118" t="s">
        <v>76</v>
      </c>
      <c r="H2" s="119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48000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48000</v>
      </c>
      <c r="D5" s="57" t="s">
        <v>61</v>
      </c>
      <c r="E5" s="58">
        <f>ROUND(C5/10.764,0)</f>
        <v>4459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35000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13000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0.38</v>
      </c>
      <c r="D8" s="100">
        <f>1-C8</f>
        <v>0.62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8060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43060</v>
      </c>
      <c r="D10" s="57" t="s">
        <v>61</v>
      </c>
      <c r="E10" s="58">
        <f>ROUND(C10/10.764,0)</f>
        <v>4000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1985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38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22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750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C16*E10</f>
        <v>3000000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1500000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workbookViewId="0">
      <selection activeCell="F18" sqref="F18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D2" s="17"/>
      <c r="F2" s="76"/>
      <c r="G2" s="76"/>
    </row>
    <row r="3" spans="1:8">
      <c r="A3" s="15" t="s">
        <v>13</v>
      </c>
      <c r="B3" s="19"/>
      <c r="C3" s="20">
        <v>5700</v>
      </c>
      <c r="D3" s="21" t="s">
        <v>97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3700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38</v>
      </c>
      <c r="D7" s="25"/>
      <c r="F7" s="76"/>
      <c r="G7" s="76"/>
    </row>
    <row r="8" spans="1:8">
      <c r="A8" s="15" t="s">
        <v>18</v>
      </c>
      <c r="B8" s="24"/>
      <c r="C8" s="25"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57</v>
      </c>
      <c r="D10" s="25"/>
      <c r="F10" s="76"/>
      <c r="G10" s="76"/>
    </row>
    <row r="11" spans="1:8">
      <c r="A11" s="15"/>
      <c r="B11" s="26"/>
      <c r="C11" s="27">
        <f>C10%</f>
        <v>0.56999999999999995</v>
      </c>
      <c r="D11" s="27"/>
      <c r="E11" s="73"/>
      <c r="F11" s="76"/>
      <c r="G11" s="76"/>
    </row>
    <row r="12" spans="1:8">
      <c r="A12" s="15" t="s">
        <v>21</v>
      </c>
      <c r="B12" s="19"/>
      <c r="C12" s="20">
        <f>C6*C11</f>
        <v>1140</v>
      </c>
      <c r="D12" s="23"/>
      <c r="F12" s="76"/>
      <c r="G12" s="76"/>
    </row>
    <row r="13" spans="1:8">
      <c r="A13" s="15" t="s">
        <v>22</v>
      </c>
      <c r="B13" s="19"/>
      <c r="C13" s="20">
        <f>C6-C12</f>
        <v>860</v>
      </c>
      <c r="D13" s="23"/>
      <c r="F13" s="76"/>
      <c r="G13" s="76"/>
    </row>
    <row r="14" spans="1:8">
      <c r="A14" s="15" t="s">
        <v>15</v>
      </c>
      <c r="B14" s="19"/>
      <c r="C14" s="20">
        <f>C5</f>
        <v>3700</v>
      </c>
      <c r="D14" s="23"/>
      <c r="F14" s="116"/>
      <c r="G14" s="116"/>
    </row>
    <row r="15" spans="1:8">
      <c r="B15" s="19"/>
      <c r="C15" s="20"/>
      <c r="D15" s="23"/>
      <c r="F15" s="76"/>
      <c r="G15" s="116"/>
    </row>
    <row r="16" spans="1:8">
      <c r="A16" s="28" t="s">
        <v>23</v>
      </c>
      <c r="B16" s="29"/>
      <c r="C16" s="21">
        <f>C14+C13</f>
        <v>4560</v>
      </c>
      <c r="D16" s="21"/>
      <c r="E16" s="61"/>
      <c r="F16" s="76"/>
      <c r="G16" s="116"/>
    </row>
    <row r="17" spans="1:8">
      <c r="B17" s="24"/>
      <c r="C17" s="25"/>
      <c r="D17" s="25"/>
      <c r="F17" s="76"/>
      <c r="G17" s="116"/>
      <c r="H17" s="117"/>
    </row>
    <row r="18" spans="1:8" ht="16.5">
      <c r="A18" s="28" t="s">
        <v>94</v>
      </c>
      <c r="B18" s="7"/>
      <c r="C18" s="74">
        <v>750</v>
      </c>
      <c r="D18" s="74"/>
      <c r="E18" s="75"/>
      <c r="F18" s="76"/>
      <c r="G18" s="76"/>
    </row>
    <row r="19" spans="1:8">
      <c r="A19" s="15"/>
      <c r="B19" s="6"/>
      <c r="C19" s="30">
        <f>C18*C16</f>
        <v>3420000</v>
      </c>
      <c r="D19" s="76" t="s">
        <v>68</v>
      </c>
      <c r="E19" s="30"/>
      <c r="F19" s="76"/>
      <c r="G19" s="116"/>
    </row>
    <row r="20" spans="1:8">
      <c r="A20" s="15"/>
      <c r="B20" s="61">
        <f>C20*0.8</f>
        <v>2462400</v>
      </c>
      <c r="C20" s="31">
        <f>C19*90%</f>
        <v>3078000</v>
      </c>
      <c r="D20" s="76" t="s">
        <v>24</v>
      </c>
      <c r="E20" s="31"/>
      <c r="F20" s="76"/>
      <c r="G20" s="116"/>
    </row>
    <row r="21" spans="1:8">
      <c r="A21" s="15"/>
      <c r="C21" s="31">
        <f>C19*80%</f>
        <v>2736000</v>
      </c>
      <c r="D21" s="76" t="s">
        <v>25</v>
      </c>
      <c r="E21" s="31"/>
      <c r="F21" s="76"/>
      <c r="G21" s="76"/>
    </row>
    <row r="22" spans="1:8">
      <c r="A22" s="15"/>
      <c r="F22" s="76"/>
      <c r="G22" s="76"/>
    </row>
    <row r="23" spans="1:8">
      <c r="A23" s="32" t="s">
        <v>26</v>
      </c>
      <c r="B23" s="33"/>
      <c r="C23" s="34">
        <f>C4*C18</f>
        <v>1500000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7125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abSelected="1" topLeftCell="C1" zoomScale="70" zoomScaleNormal="70" workbookViewId="0">
      <selection activeCell="Q3" sqref="Q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795.83333333333337</v>
      </c>
      <c r="C2" s="4">
        <f t="shared" ref="C2:D7" si="2">B2*1.2</f>
        <v>955</v>
      </c>
      <c r="D2" s="4">
        <f t="shared" si="2"/>
        <v>1146</v>
      </c>
      <c r="E2" s="5">
        <f t="shared" ref="E2:E7" si="3">R2</f>
        <v>5189000</v>
      </c>
      <c r="F2" s="4">
        <f t="shared" ref="F2:F7" si="4">ROUND((E2/B2),0)</f>
        <v>6520</v>
      </c>
      <c r="G2" s="4">
        <f t="shared" ref="G2:G7" si="5">ROUND((E2/C2),0)</f>
        <v>5434</v>
      </c>
      <c r="H2" s="4">
        <f t="shared" ref="H2:H7" si="6">ROUND((E2/D2),0)</f>
        <v>4528</v>
      </c>
      <c r="I2" s="4">
        <f t="shared" ref="I2:J7" si="7">T2</f>
        <v>0</v>
      </c>
      <c r="J2" s="4">
        <f t="shared" si="7"/>
        <v>0</v>
      </c>
      <c r="K2" s="73"/>
      <c r="L2" s="73"/>
      <c r="M2" s="73"/>
      <c r="N2" s="73"/>
      <c r="O2" s="73">
        <v>0</v>
      </c>
      <c r="P2" s="73">
        <v>955</v>
      </c>
      <c r="Q2" s="73">
        <f t="shared" ref="P2:Q7" si="8">P2/1.2</f>
        <v>795.83333333333337</v>
      </c>
      <c r="R2" s="2">
        <v>5189000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645.83333333333337</v>
      </c>
      <c r="C3" s="4">
        <f t="shared" si="2"/>
        <v>775</v>
      </c>
      <c r="D3" s="4">
        <f t="shared" si="2"/>
        <v>930</v>
      </c>
      <c r="E3" s="5">
        <f t="shared" si="3"/>
        <v>4900000</v>
      </c>
      <c r="F3" s="4">
        <f t="shared" si="4"/>
        <v>7587</v>
      </c>
      <c r="G3" s="4">
        <f t="shared" si="5"/>
        <v>6323</v>
      </c>
      <c r="H3" s="4">
        <f t="shared" si="6"/>
        <v>5269</v>
      </c>
      <c r="I3" s="4">
        <f t="shared" si="7"/>
        <v>0</v>
      </c>
      <c r="J3" s="4">
        <f t="shared" si="7"/>
        <v>0</v>
      </c>
      <c r="K3" s="73"/>
      <c r="L3" s="73"/>
      <c r="M3" s="73"/>
      <c r="N3" s="73"/>
      <c r="O3" s="73">
        <v>930</v>
      </c>
      <c r="P3" s="73">
        <f t="shared" si="8"/>
        <v>775</v>
      </c>
      <c r="Q3" s="73">
        <f t="shared" si="8"/>
        <v>645.83333333333337</v>
      </c>
      <c r="R3" s="2">
        <v>4900000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2"/>
        <v>0</v>
      </c>
      <c r="E4" s="5">
        <f t="shared" si="3"/>
        <v>0</v>
      </c>
      <c r="F4" s="4" t="e">
        <f t="shared" si="4"/>
        <v>#DIV/0!</v>
      </c>
      <c r="G4" s="4" t="e">
        <f t="shared" si="5"/>
        <v>#DIV/0!</v>
      </c>
      <c r="H4" s="4" t="e">
        <f t="shared" si="6"/>
        <v>#DIV/0!</v>
      </c>
      <c r="I4" s="4">
        <f t="shared" si="7"/>
        <v>0</v>
      </c>
      <c r="J4" s="4">
        <f t="shared" si="7"/>
        <v>0</v>
      </c>
      <c r="K4" s="73"/>
      <c r="L4" s="73"/>
      <c r="M4" s="73"/>
      <c r="N4" s="73"/>
      <c r="O4" s="73">
        <v>0</v>
      </c>
      <c r="P4" s="73">
        <f>O4/1.2</f>
        <v>0</v>
      </c>
      <c r="Q4" s="73">
        <f t="shared" si="8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7"/>
        <v>0</v>
      </c>
      <c r="K5" s="73"/>
      <c r="L5" s="73"/>
      <c r="M5" s="73"/>
      <c r="N5" s="73"/>
      <c r="O5" s="73">
        <v>0</v>
      </c>
      <c r="P5" s="73">
        <f>O5/1.2</f>
        <v>0</v>
      </c>
      <c r="Q5" s="73">
        <f t="shared" si="8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7"/>
        <v>0</v>
      </c>
      <c r="K6" s="73"/>
      <c r="L6" s="73"/>
      <c r="M6" s="73"/>
      <c r="N6" s="73"/>
      <c r="O6" s="73">
        <v>0</v>
      </c>
      <c r="P6" s="73">
        <f t="shared" ref="P6:P7" si="9">O6/1.2</f>
        <v>0</v>
      </c>
      <c r="Q6" s="73">
        <f t="shared" si="8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7"/>
        <v>0</v>
      </c>
      <c r="K7" s="73"/>
      <c r="L7" s="73"/>
      <c r="M7" s="73"/>
      <c r="N7" s="73"/>
      <c r="O7" s="73">
        <v>0</v>
      </c>
      <c r="P7" s="73">
        <f t="shared" si="9"/>
        <v>0</v>
      </c>
      <c r="Q7" s="73">
        <f t="shared" si="8"/>
        <v>0</v>
      </c>
      <c r="R7" s="2">
        <v>0</v>
      </c>
      <c r="S7" s="2"/>
      <c r="T7" s="2"/>
    </row>
    <row r="8" spans="1:35">
      <c r="A8" s="4"/>
      <c r="B8" s="4"/>
      <c r="C8" s="4"/>
      <c r="D8" s="4"/>
      <c r="E8" s="5"/>
      <c r="F8" s="4"/>
      <c r="G8" s="4"/>
      <c r="H8" s="4"/>
      <c r="I8" s="4"/>
      <c r="J8" s="4"/>
      <c r="O8" s="73"/>
      <c r="P8" s="73"/>
      <c r="Q8" s="73"/>
      <c r="R8" s="2"/>
      <c r="S8" s="2"/>
      <c r="T8" s="2"/>
    </row>
    <row r="9" spans="1:35">
      <c r="A9" s="4"/>
      <c r="B9" s="4"/>
      <c r="C9" s="4"/>
      <c r="D9" s="4"/>
      <c r="E9" s="5"/>
      <c r="F9" s="4"/>
      <c r="G9" s="4"/>
      <c r="H9" s="4"/>
      <c r="I9" s="4"/>
      <c r="J9" s="4"/>
      <c r="O9" s="73"/>
      <c r="P9" s="73"/>
      <c r="Q9" s="73"/>
      <c r="R9" s="2"/>
      <c r="S9" s="2"/>
      <c r="T9" s="2"/>
    </row>
    <row r="10" spans="1:35">
      <c r="A10" s="4"/>
      <c r="B10" s="4"/>
      <c r="C10" s="4"/>
      <c r="D10" s="4"/>
      <c r="E10" s="5"/>
      <c r="F10" s="4"/>
      <c r="G10" s="4"/>
      <c r="H10" s="4"/>
      <c r="I10" s="4"/>
      <c r="J10" s="4"/>
      <c r="O10" s="73"/>
      <c r="P10" s="73"/>
      <c r="Q10" s="73"/>
      <c r="R10" s="2"/>
      <c r="S10" s="2"/>
    </row>
    <row r="11" spans="1:35" ht="16.5">
      <c r="A11" s="4"/>
      <c r="B11" s="4"/>
      <c r="C11" s="4"/>
      <c r="D11" s="4"/>
      <c r="E11" s="5"/>
      <c r="F11" s="4"/>
      <c r="G11" s="4"/>
      <c r="H11" s="4"/>
      <c r="I11" s="4"/>
      <c r="J11" s="4"/>
      <c r="R11" s="2"/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/>
      <c r="B12" s="4"/>
      <c r="C12" s="4"/>
      <c r="D12" s="4"/>
      <c r="E12" s="5"/>
      <c r="F12" s="4"/>
      <c r="G12" s="4"/>
      <c r="H12" s="4"/>
      <c r="I12" s="4"/>
      <c r="J12" s="4"/>
      <c r="R12" s="2"/>
      <c r="S12" s="2"/>
      <c r="V12" s="69"/>
    </row>
    <row r="13" spans="1:35">
      <c r="A13" s="4"/>
      <c r="B13" s="4"/>
      <c r="C13" s="4"/>
      <c r="D13" s="4"/>
      <c r="E13" s="5"/>
      <c r="F13" s="4"/>
      <c r="G13" s="4"/>
      <c r="H13" s="4"/>
      <c r="I13" s="4"/>
      <c r="J13" s="4"/>
      <c r="R13" s="2"/>
      <c r="S13" s="2"/>
    </row>
    <row r="14" spans="1:35">
      <c r="A14" s="4"/>
      <c r="B14" s="4"/>
      <c r="C14" s="4"/>
      <c r="D14" s="4"/>
      <c r="E14" s="5"/>
      <c r="F14" s="4"/>
      <c r="G14" s="4"/>
      <c r="H14" s="4"/>
      <c r="I14" s="4"/>
      <c r="J14" s="4"/>
      <c r="R14" s="2"/>
      <c r="S14" s="2"/>
    </row>
    <row r="15" spans="1:35">
      <c r="A15" s="4"/>
      <c r="B15" s="4"/>
      <c r="C15" s="4"/>
      <c r="D15" s="4"/>
      <c r="E15" s="5"/>
      <c r="F15" s="4"/>
      <c r="G15" s="4"/>
      <c r="H15" s="4"/>
      <c r="I15" s="4"/>
      <c r="J15" s="4"/>
      <c r="R15" s="2"/>
      <c r="S15" s="2"/>
    </row>
    <row r="16" spans="1:35">
      <c r="A16" s="4"/>
      <c r="B16" s="4"/>
      <c r="C16" s="4"/>
      <c r="D16" s="4"/>
      <c r="E16" s="5"/>
      <c r="F16" s="4"/>
      <c r="G16" s="4"/>
      <c r="H16" s="4"/>
      <c r="I16" s="4"/>
      <c r="J16" s="4"/>
      <c r="R16" s="2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3"/>
      <c r="P19" s="73"/>
      <c r="Q19" s="73"/>
      <c r="R19" s="2"/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Q31" s="68"/>
    </row>
    <row r="32" spans="1:19" s="10" customFormat="1">
      <c r="C32"/>
      <c r="D32"/>
      <c r="F32" s="52" t="s">
        <v>66</v>
      </c>
      <c r="G32" s="52"/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topLeftCell="G1" workbookViewId="0">
      <selection activeCell="N6" sqref="N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Sheet5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2024-02-21T10:00:44Z</dcterms:modified>
</cp:coreProperties>
</file>