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rushnath Vishnu Deokar\"/>
    </mc:Choice>
  </mc:AlternateContent>
  <xr:revisionPtr revIDLastSave="0" documentId="13_ncr:1_{5934E66B-5143-48ED-A3C7-52B68E2545C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1" i="4" l="1"/>
  <c r="R4" i="4" l="1"/>
  <c r="R3" i="4"/>
  <c r="R2" i="4"/>
  <c r="P24" i="4" l="1"/>
  <c r="P23" i="4"/>
  <c r="I21" i="4" l="1"/>
  <c r="I22" i="4" s="1"/>
  <c r="Q12" i="4" l="1"/>
  <c r="P12" i="4"/>
  <c r="P11" i="4"/>
  <c r="Q11" i="4" s="1"/>
  <c r="Q10" i="4"/>
  <c r="P10" i="4"/>
  <c r="P9" i="4"/>
  <c r="Q9" i="4" s="1"/>
  <c r="Q8" i="4"/>
  <c r="P8" i="4"/>
  <c r="P7" i="4"/>
  <c r="Q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<sst xmlns="http://schemas.openxmlformats.org/spreadsheetml/2006/main" count="28" uniqueCount="24">
  <si>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</si>
  <si>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</si>
  <si>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</si>
  <si>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</si>
  <si>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</si>
  <si>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</si>
  <si>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</si>
  <si>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</si>
  <si>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</si>
  <si>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</si>
  <si>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</si>
  <si>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</si>
  <si>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</si>
  <si>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502, 5th Floor, Parijat Chsl, Sundervan Complex, Devdaya Nagar, Village - Pamchpakhadi, Thane West, Thane</t>
  </si>
  <si>
    <t>bua</t>
  </si>
  <si>
    <t>rate</t>
  </si>
  <si>
    <t>fmv</t>
  </si>
  <si>
    <t>07.02.24</t>
  </si>
  <si>
    <t>08.05.23</t>
  </si>
  <si>
    <t>19.04.23</t>
  </si>
  <si>
    <t>mca</t>
  </si>
  <si>
    <t>18000 to 20000 on ca</t>
  </si>
  <si>
    <t>oc - 1994</t>
  </si>
  <si>
    <t>Parijat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</si>
</sst>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0F206B-C56D-4040-AA29-A895CB67D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F8315A-7D78-4F90-AE3B-E34952DC9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6F9E6E-B522-4841-B302-A725B690D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326107</xdr:colOff>
      <xdr:row>43</xdr:row>
      <xdr:rowOff>172544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B2EE00-6BAF-453A-8AA9-637284E4C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75707" cy="7840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316581</xdr:colOff>
      <xdr:row>47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B2E9E2-CC42-499A-9547-EC12F333A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166181" cy="78020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30</xdr:col>
      <xdr:colOff>2042</xdr:colOff>
      <xdr:row>34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41C8DB-0A0C-4E48-A8CE-D28F60555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632442" cy="6487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B1" zoomScaleNormal="100" workbookViewId="0">
      <selection activeCell="N26" sqref="N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487</v>
      </c>
      <c r="C2" s="4">
        <f>B2*1.2</f>
        <v>584.4</v>
      </c>
      <c r="D2" s="4">
        <f t="shared" ref="D2:D13" si="2">C2*1.2</f>
        <v>701.28</v>
      </c>
      <c r="E2" s="5">
        <f t="shared" ref="E2:E13" si="3">R2</f>
        <v>8590000</v>
      </c>
      <c r="F2" s="10">
        <f t="shared" ref="F2:F13" si="4">ROUND((E2/B2),0)</f>
        <v>17639</v>
      </c>
      <c r="G2" s="10">
        <f t="shared" ref="G2:G13" si="5">ROUND((E2/C2),0)</f>
        <v>14699</v>
      </c>
      <c r="H2" s="10">
        <f t="shared" ref="H2:H13" si="6">ROUND((E2/D2),0)</f>
        <v>12249</v>
      </c>
      <c r="I2" s="4" t="e">
        <f>#REF!</f>
        <v>#REF!</v>
      </c>
      <c r="J2" s="4" t="str">
        <f t="shared" ref="J2:J13" si="7">S2</f>
        <v>07.02.24</v>
      </c>
      <c r="O2">
        <v>0</v>
      </c>
      <c r="P2">
        <f t="shared" ref="P2:P12" si="8">O2/1.2</f>
        <v>0</v>
      </c>
      <c r="Q2">
        <v>487</v>
      </c>
      <c r="R2" s="2">
        <f>8000000+560000+30000</f>
        <v>8590000</v>
      </c>
      <c r="S2" s="8" t="s">
        <v>17</v>
      </c>
      <c r="T2" s="8"/>
    </row>
    <row r="3" spans="1:20" x14ac:dyDescent="0.25">
      <c r="A3" s="4">
        <f t="shared" si="0"/>
        <v>0</v>
      </c>
      <c r="B3" s="4">
        <f t="shared" si="1"/>
        <v>512.5</v>
      </c>
      <c r="C3" s="4">
        <f t="shared" ref="C3:C15" si="9">B3*1.2</f>
        <v>615</v>
      </c>
      <c r="D3" s="4">
        <f t="shared" si="2"/>
        <v>738</v>
      </c>
      <c r="E3" s="5">
        <f t="shared" si="3"/>
        <v>8697000</v>
      </c>
      <c r="F3" s="10">
        <f t="shared" si="4"/>
        <v>16970</v>
      </c>
      <c r="G3" s="15">
        <f t="shared" si="5"/>
        <v>14141</v>
      </c>
      <c r="H3" s="10">
        <f t="shared" si="6"/>
        <v>11785</v>
      </c>
      <c r="I3" s="4" t="e">
        <f>#REF!</f>
        <v>#REF!</v>
      </c>
      <c r="J3" s="4" t="str">
        <f t="shared" si="7"/>
        <v>08.05.23</v>
      </c>
      <c r="O3">
        <v>0</v>
      </c>
      <c r="P3">
        <v>615</v>
      </c>
      <c r="Q3">
        <f t="shared" ref="Q3:Q12" si="10">P3/1.2</f>
        <v>512.5</v>
      </c>
      <c r="R3" s="2">
        <f>8100000+567000+30000</f>
        <v>8697000</v>
      </c>
      <c r="S3" s="8" t="s">
        <v>18</v>
      </c>
      <c r="T3" s="8" t="s">
        <v>23</v>
      </c>
    </row>
    <row r="4" spans="1:20" x14ac:dyDescent="0.25">
      <c r="A4" s="4">
        <f t="shared" si="0"/>
        <v>0</v>
      </c>
      <c r="B4" s="4">
        <f t="shared" si="1"/>
        <v>704</v>
      </c>
      <c r="C4" s="4">
        <f t="shared" si="9"/>
        <v>844.8</v>
      </c>
      <c r="D4" s="4">
        <f t="shared" si="2"/>
        <v>1013.7599999999999</v>
      </c>
      <c r="E4" s="5">
        <f t="shared" si="3"/>
        <v>12335000</v>
      </c>
      <c r="F4" s="10">
        <f t="shared" si="4"/>
        <v>17521</v>
      </c>
      <c r="G4" s="10">
        <f t="shared" si="5"/>
        <v>14601</v>
      </c>
      <c r="H4" s="10">
        <f t="shared" si="6"/>
        <v>12168</v>
      </c>
      <c r="I4" s="4" t="e">
        <f>#REF!</f>
        <v>#REF!</v>
      </c>
      <c r="J4" s="4" t="str">
        <f t="shared" si="7"/>
        <v>19.04.23</v>
      </c>
      <c r="O4">
        <v>0</v>
      </c>
      <c r="P4">
        <f t="shared" si="8"/>
        <v>0</v>
      </c>
      <c r="Q4">
        <v>704</v>
      </c>
      <c r="R4" s="2">
        <f>11500000+805000+30000</f>
        <v>12335000</v>
      </c>
      <c r="S4" s="8" t="s">
        <v>19</v>
      </c>
      <c r="T4" s="8"/>
    </row>
    <row r="5" spans="1:20" x14ac:dyDescent="0.25">
      <c r="A5" s="4">
        <f t="shared" si="0"/>
        <v>0</v>
      </c>
      <c r="B5" s="4">
        <f t="shared" si="1"/>
        <v>480</v>
      </c>
      <c r="C5" s="4">
        <f t="shared" si="9"/>
        <v>576</v>
      </c>
      <c r="D5" s="4">
        <f t="shared" si="2"/>
        <v>691.19999999999993</v>
      </c>
      <c r="E5" s="5">
        <f t="shared" si="3"/>
        <v>9000000</v>
      </c>
      <c r="F5" s="10">
        <f t="shared" si="4"/>
        <v>18750</v>
      </c>
      <c r="G5" s="15">
        <f t="shared" si="5"/>
        <v>15625</v>
      </c>
      <c r="H5" s="10">
        <f t="shared" si="6"/>
        <v>13021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480</v>
      </c>
      <c r="R5" s="2">
        <v>9000000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433.33333333333337</v>
      </c>
      <c r="C6" s="4">
        <f t="shared" si="9"/>
        <v>520</v>
      </c>
      <c r="D6" s="4">
        <f t="shared" si="2"/>
        <v>624</v>
      </c>
      <c r="E6" s="5">
        <f t="shared" si="3"/>
        <v>10000000</v>
      </c>
      <c r="F6" s="10">
        <f t="shared" si="4"/>
        <v>23077</v>
      </c>
      <c r="G6" s="10">
        <f t="shared" si="5"/>
        <v>19231</v>
      </c>
      <c r="H6" s="10">
        <f t="shared" si="6"/>
        <v>16026</v>
      </c>
      <c r="I6" s="4" t="e">
        <f>#REF!</f>
        <v>#REF!</v>
      </c>
      <c r="J6" s="4">
        <f t="shared" si="7"/>
        <v>0</v>
      </c>
      <c r="O6">
        <v>0</v>
      </c>
      <c r="P6">
        <v>520</v>
      </c>
      <c r="Q6">
        <f t="shared" si="10"/>
        <v>433.33333333333337</v>
      </c>
      <c r="R6" s="2">
        <v>10000000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370</v>
      </c>
      <c r="C7" s="4">
        <f t="shared" si="9"/>
        <v>444</v>
      </c>
      <c r="D7" s="4">
        <f t="shared" si="2"/>
        <v>532.79999999999995</v>
      </c>
      <c r="E7" s="5">
        <f t="shared" si="3"/>
        <v>6500000</v>
      </c>
      <c r="F7" s="10">
        <f t="shared" si="4"/>
        <v>17568</v>
      </c>
      <c r="G7" s="15">
        <f t="shared" si="5"/>
        <v>14640</v>
      </c>
      <c r="H7" s="10">
        <f t="shared" si="6"/>
        <v>12200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370</v>
      </c>
      <c r="R7" s="2">
        <v>6500000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14</v>
      </c>
      <c r="I19">
        <v>615</v>
      </c>
    </row>
    <row r="20" spans="7:24" x14ac:dyDescent="0.25">
      <c r="H20" t="s">
        <v>15</v>
      </c>
      <c r="I20">
        <v>14500</v>
      </c>
    </row>
    <row r="21" spans="7:24" x14ac:dyDescent="0.25">
      <c r="H21" t="s">
        <v>16</v>
      </c>
      <c r="I21">
        <f>I20*I19</f>
        <v>8917500</v>
      </c>
      <c r="O21" t="s">
        <v>20</v>
      </c>
      <c r="P21">
        <v>470</v>
      </c>
      <c r="Q21">
        <f>I19/P21</f>
        <v>1.3085106382978724</v>
      </c>
    </row>
    <row r="22" spans="7:24" x14ac:dyDescent="0.25">
      <c r="G22" s="6"/>
      <c r="H22" s="6"/>
      <c r="I22">
        <f>I21/P21</f>
        <v>18973.40425531915</v>
      </c>
      <c r="O22" t="s">
        <v>15</v>
      </c>
      <c r="P22">
        <v>18000</v>
      </c>
    </row>
    <row r="23" spans="7:24" x14ac:dyDescent="0.25">
      <c r="P23">
        <f>P22*P21</f>
        <v>8460000</v>
      </c>
    </row>
    <row r="24" spans="7:24" x14ac:dyDescent="0.25">
      <c r="H24" t="s">
        <v>21</v>
      </c>
      <c r="P24" s="11">
        <f>P23/615</f>
        <v>13756.09756097561</v>
      </c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22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2" zoomScale="85" zoomScaleNormal="8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2024-02-27T08:10:31Z</dcterms:modified>
</cp:coreProperties>
</file>