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C43FD4F-58E9-4A5E-8CD7-2A858540F3B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1" i="1" l="1"/>
  <c r="F41" i="1"/>
  <c r="C41" i="1"/>
  <c r="A41" i="1"/>
  <c r="F40" i="1"/>
  <c r="G40" i="1" s="1"/>
  <c r="C40" i="1"/>
  <c r="A40" i="1"/>
  <c r="C39" i="1"/>
  <c r="C38" i="1"/>
  <c r="C20" i="1"/>
  <c r="C10" i="1"/>
  <c r="C11" i="1" s="1"/>
  <c r="C8" i="1"/>
  <c r="C6" i="1"/>
  <c r="C5" i="1"/>
  <c r="C14" i="1" s="1"/>
  <c r="A37" i="1"/>
  <c r="A35" i="1"/>
  <c r="B20" i="1"/>
  <c r="F6" i="1"/>
  <c r="E6" i="1"/>
  <c r="F38" i="1"/>
  <c r="G38" i="1" s="1"/>
  <c r="B10" i="1"/>
  <c r="B11" i="1" s="1"/>
  <c r="B8" i="1"/>
  <c r="B6" i="1"/>
  <c r="B5" i="1"/>
  <c r="B14" i="1" s="1"/>
  <c r="C12" i="1" l="1"/>
  <c r="C13" i="1" s="1"/>
  <c r="C15" i="1" s="1"/>
  <c r="C17" i="1" s="1"/>
  <c r="B12" i="1"/>
  <c r="B13" i="1" s="1"/>
  <c r="B15" i="1" s="1"/>
  <c r="B17" i="1" s="1"/>
  <c r="C37" i="1"/>
  <c r="C36" i="1"/>
  <c r="C35" i="1"/>
  <c r="C21" i="1" l="1"/>
  <c r="C19" i="1"/>
  <c r="C18" i="1"/>
  <c r="B21" i="1"/>
  <c r="B19" i="1"/>
  <c r="B18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H35" i="1" l="1"/>
  <c r="I28" i="1" l="1"/>
  <c r="H32" i="1" l="1"/>
  <c r="H31" i="1"/>
  <c r="H33" i="1"/>
  <c r="H27" i="1" l="1"/>
  <c r="H36" i="1" l="1"/>
  <c r="H28" i="1"/>
  <c r="H29" i="1"/>
  <c r="H30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<sst xmlns="http://schemas.openxmlformats.org/spreadsheetml/2006/main" count="30" uniqueCount="28">
  <si>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</si>
  <si>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</si>
  <si>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</si>
  <si>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</si>
  <si>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</si>
  <si>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</si>
  <si>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</si>
  <si>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</si>
  <si>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</si>
  <si>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</si>
  <si>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</si>
  <si>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</si>
  <si>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</si>
  <si>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</si>
  <si>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</si>
  <si>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</si>
  <si>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</si>
  <si>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</si>
  <si>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</si>
  <si>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</si>
  <si>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</si>
  <si>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</si>
  <si>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</si>
  <si>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</si>
  <si>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</si>
  <si>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</si>
  <si>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Vastukala</t>
  </si>
  <si>
    <t>Yogesh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</si>
</sst>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535091</xdr:colOff>
      <xdr:row>46</xdr:row>
      <xdr:rowOff>115539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4DFD7C-B2C5-4218-9F9C-0913664B2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17491" cy="8878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249642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1F861C-3B16-48FE-AA46-5C516C27B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0442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306459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884E51-7255-4C4A-B668-751FB99DF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88859" cy="9021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497666</xdr:colOff>
      <xdr:row>46</xdr:row>
      <xdr:rowOff>153644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B22B7A-EE1A-4C75-9DDE-9B332A2D6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956866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306459</xdr:colOff>
      <xdr:row>46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A925A9-A935-46F1-9E98-A9D62C2DF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88859" cy="8821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125799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2DFC97-3475-4533-871A-48CD5053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46599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544277</xdr:colOff>
      <xdr:row>39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8E81AC-3495-4D89-937F-0AE5EAEFD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88277" cy="75258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32</xdr:col>
      <xdr:colOff>439487</xdr:colOff>
      <xdr:row>41</xdr:row>
      <xdr:rowOff>39195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0E8D1E-1A29-4D3A-8C09-74D1EAFAF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0"/>
          <a:ext cx="9583487" cy="784969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18</xdr:col>
      <xdr:colOff>467471</xdr:colOff>
      <xdr:row>83</xdr:row>
      <xdr:rowOff>172564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EEBCD2-F166-4E8E-8800-6A9161049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0" y="8001000"/>
          <a:ext cx="5344271" cy="7983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8</xdr:col>
      <xdr:colOff>467471</xdr:colOff>
      <xdr:row>79</xdr:row>
      <xdr:rowOff>181984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D45786A-D1D6-4F75-988C-DBCB073E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001000"/>
          <a:ext cx="5344271" cy="7230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B44" sqref="B44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 t="s">
        <v>26</v>
      </c>
      <c r="C2" s="27" t="s">
        <v>27</v>
      </c>
      <c r="D2" s="7"/>
      <c r="E2" t="s">
        <v>13</v>
      </c>
    </row>
    <row r="3" spans="1:17" ht="16.5" x14ac:dyDescent="0.3">
      <c r="A3" s="16" t="s">
        <v>0</v>
      </c>
      <c r="B3" s="28">
        <v>20000</v>
      </c>
      <c r="C3" s="17">
        <v>20200</v>
      </c>
      <c r="D3" s="10"/>
      <c r="E3">
        <v>2022</v>
      </c>
      <c r="F3" s="3">
        <v>2023</v>
      </c>
      <c r="G3" s="4">
        <f>F3-E3</f>
        <v>1</v>
      </c>
      <c r="L3" s="3"/>
      <c r="M3" s="4"/>
    </row>
    <row r="4" spans="1:17" ht="33" x14ac:dyDescent="0.3">
      <c r="A4" s="18" t="s">
        <v>1</v>
      </c>
      <c r="B4" s="28">
        <v>2800</v>
      </c>
      <c r="C4" s="17">
        <v>2800</v>
      </c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17200</v>
      </c>
      <c r="C5" s="17">
        <f>C3-C4</f>
        <v>17400</v>
      </c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2800</v>
      </c>
      <c r="C6" s="17">
        <f>C4</f>
        <v>2800</v>
      </c>
      <c r="D6" s="10"/>
      <c r="E6">
        <f>865+83</f>
        <v>948</v>
      </c>
      <c r="F6" s="3">
        <f>E6*1.1</f>
        <v>1042.8000000000002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>
        <v>0</v>
      </c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>
        <f>C9-C7</f>
        <v>60</v>
      </c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>
        <v>60</v>
      </c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>
        <f>90*C7/C9</f>
        <v>0</v>
      </c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>
        <f>C10%</f>
        <v>0</v>
      </c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>
        <f>C6*C11</f>
        <v>0</v>
      </c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2800</v>
      </c>
      <c r="C13" s="21">
        <f>C6-C12</f>
        <v>2800</v>
      </c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17200</v>
      </c>
      <c r="C14" s="17">
        <f>C5</f>
        <v>17400</v>
      </c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20000</v>
      </c>
      <c r="C15" s="17">
        <f>C14+C13</f>
        <v>20200</v>
      </c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948</v>
      </c>
      <c r="C16" s="38">
        <v>948</v>
      </c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18960000</v>
      </c>
      <c r="C17" s="23">
        <f>C15*C16</f>
        <v>19149600</v>
      </c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</f>
        <v>17064000</v>
      </c>
      <c r="C18" s="23">
        <f>C17*0.9</f>
        <v>17234640</v>
      </c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15168000</v>
      </c>
      <c r="C19" s="23">
        <f>C17*0.8</f>
        <v>15319680</v>
      </c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1043*B4</f>
        <v>2920400</v>
      </c>
      <c r="C20" s="17">
        <f>1043*C4</f>
        <v>2920400</v>
      </c>
      <c r="D20" s="10"/>
      <c r="E20" s="6"/>
      <c r="F20" s="5"/>
    </row>
    <row r="21" spans="1:14" ht="16.5" x14ac:dyDescent="0.3">
      <c r="A21" s="19" t="s">
        <v>16</v>
      </c>
      <c r="B21" s="24">
        <f>B17*0.03/12</f>
        <v>47400</v>
      </c>
      <c r="C21" s="39">
        <f>C17*0.03/12</f>
        <v>47874</v>
      </c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885</v>
      </c>
      <c r="C27" s="8"/>
      <c r="D27" s="8"/>
      <c r="E27" s="8">
        <v>18500000</v>
      </c>
      <c r="F27" s="10">
        <f t="shared" ref="F27:F33" si="0">E27/B27</f>
        <v>20903.954802259886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955</v>
      </c>
      <c r="C28" s="8"/>
      <c r="D28" s="8"/>
      <c r="E28" s="8">
        <v>18900000</v>
      </c>
      <c r="F28" s="10">
        <f t="shared" si="0"/>
        <v>19790.575916230366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955</v>
      </c>
      <c r="C29" s="8"/>
      <c r="D29" s="8"/>
      <c r="E29" s="10">
        <v>18200000</v>
      </c>
      <c r="F29" s="10">
        <f t="shared" si="0"/>
        <v>19057.591623036649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A35">
        <f>62.25*10.764</f>
        <v>670.05899999999997</v>
      </c>
      <c r="B35" s="7">
        <v>11454275</v>
      </c>
      <c r="C35">
        <f>B35/A35</f>
        <v>17094.427505637563</v>
      </c>
      <c r="D35">
        <v>802000</v>
      </c>
      <c r="E35">
        <v>30000</v>
      </c>
      <c r="F35">
        <f>E35+D35+B35</f>
        <v>12286275</v>
      </c>
      <c r="G35">
        <f>F35/A35</f>
        <v>18336.109208293597</v>
      </c>
      <c r="H35" s="6" t="e">
        <f>F35/#REF!</f>
        <v>#REF!</v>
      </c>
    </row>
    <row r="36" spans="1:8" x14ac:dyDescent="0.25">
      <c r="A36">
        <v>735</v>
      </c>
      <c r="B36" s="7">
        <v>12600000</v>
      </c>
      <c r="C36">
        <f>B36/A36</f>
        <v>17142.857142857141</v>
      </c>
      <c r="D36">
        <v>882000</v>
      </c>
      <c r="E36">
        <v>30000</v>
      </c>
      <c r="F36">
        <f>E36+D36+B36</f>
        <v>13512000</v>
      </c>
      <c r="G36">
        <f>F36/A36</f>
        <v>18383.673469387755</v>
      </c>
      <c r="H36" s="6" t="e">
        <f>F36/#REF!</f>
        <v>#REF!</v>
      </c>
    </row>
    <row r="37" spans="1:8" x14ac:dyDescent="0.25">
      <c r="A37">
        <f>61.87*10.764</f>
        <v>665.96867999999995</v>
      </c>
      <c r="B37" s="7">
        <v>10967637</v>
      </c>
      <c r="C37">
        <f>B37/A37</f>
        <v>16468.697897324542</v>
      </c>
      <c r="G37" t="e">
        <f>F37/#REF!</f>
        <v>#REF!</v>
      </c>
    </row>
    <row r="38" spans="1:8" ht="15.75" x14ac:dyDescent="0.25">
      <c r="A38" s="48">
        <v>736</v>
      </c>
      <c r="B38" s="49">
        <v>12850000</v>
      </c>
      <c r="C38" s="50">
        <f>B38/A38</f>
        <v>17459.239130434784</v>
      </c>
      <c r="D38" s="50">
        <v>899500</v>
      </c>
      <c r="E38" s="50">
        <v>30000</v>
      </c>
      <c r="F38" s="50">
        <f>E38+D38+B38</f>
        <v>13779500</v>
      </c>
      <c r="G38" s="50">
        <f>F38/A38</f>
        <v>18722.146739130436</v>
      </c>
    </row>
    <row r="39" spans="1:8" ht="15.75" x14ac:dyDescent="0.25">
      <c r="A39" s="30">
        <v>659</v>
      </c>
      <c r="B39" s="7">
        <v>10500000</v>
      </c>
      <c r="C39">
        <f>B39/A39</f>
        <v>15933.232169954477</v>
      </c>
    </row>
    <row r="40" spans="1:8" ht="15.75" x14ac:dyDescent="0.25">
      <c r="A40" s="48">
        <f>88.72*10.764</f>
        <v>954.98207999999988</v>
      </c>
      <c r="B40" s="49">
        <v>17056137</v>
      </c>
      <c r="C40" s="50">
        <f>B40/A40</f>
        <v>17860.164454604219</v>
      </c>
      <c r="D40" s="50">
        <v>1194000</v>
      </c>
      <c r="E40" s="50">
        <v>30000</v>
      </c>
      <c r="F40" s="50">
        <f>E40+D40+B40</f>
        <v>18280137</v>
      </c>
      <c r="G40" s="50">
        <f>F40/A40</f>
        <v>19141.863897592721</v>
      </c>
    </row>
    <row r="41" spans="1:8" ht="15.75" x14ac:dyDescent="0.25">
      <c r="A41" s="48">
        <f>88.72*10.764</f>
        <v>954.98207999999988</v>
      </c>
      <c r="B41" s="49">
        <v>17430137</v>
      </c>
      <c r="C41" s="50">
        <f>B41/A41</f>
        <v>18251.794839961814</v>
      </c>
      <c r="D41" s="50">
        <v>1220500</v>
      </c>
      <c r="E41" s="50">
        <v>30000</v>
      </c>
      <c r="F41" s="50">
        <f>E41+D41+B41</f>
        <v>18680637</v>
      </c>
      <c r="G41" s="50">
        <f>F41/A41</f>
        <v>19561.243494747046</v>
      </c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7" workbookViewId="0">
      <selection activeCell="A43" sqref="A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2024-02-24T05:59:24Z</dcterms:modified>
</cp:coreProperties>
</file>