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l\ANIL - Sectoin  2024 - 2025\All Banks\Union Bank Of India\UBI - Siyaganj Branch\Girdhari Lal Soni Omkareshwar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<sst xmlns="http://schemas.openxmlformats.org/spreadsheetml/2006/main" count="59" uniqueCount="47">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</sst>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" sqref="L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23713</v>
      </c>
      <c r="D2" s="7" t="s">
        <v>44</v>
      </c>
      <c r="E2" s="4"/>
      <c r="F2" s="4"/>
      <c r="G2" s="25"/>
      <c r="H2" s="1" t="s">
        <v>39</v>
      </c>
      <c r="I2" s="61">
        <v>5400</v>
      </c>
      <c r="J2" s="61">
        <f>C2</f>
        <v>23713</v>
      </c>
      <c r="K2" s="61">
        <v>5400</v>
      </c>
      <c r="L2" s="51">
        <f>J2*K2</f>
        <v>128050200</v>
      </c>
      <c r="O2" s="58" t="s">
        <v>35</v>
      </c>
      <c r="P2" s="59">
        <f>C28</f>
        <v>137535400</v>
      </c>
      <c r="R2" s="20">
        <f>P2*0.025/12</f>
        <v>286532.08333333331</v>
      </c>
      <c r="S2" s="18" t="s">
        <v>34</v>
      </c>
    </row>
    <row r="3" spans="1:19">
      <c r="B3" s="24" t="s">
        <v>6</v>
      </c>
      <c r="C3" s="50">
        <v>5800</v>
      </c>
      <c r="D3" s="15"/>
      <c r="E3" s="26"/>
      <c r="F3" s="26"/>
      <c r="G3" s="15"/>
      <c r="H3" s="1" t="s">
        <v>40</v>
      </c>
      <c r="I3" s="61">
        <f>MROUND(I2/10.764,1)</f>
        <v>502</v>
      </c>
      <c r="J3" s="61"/>
      <c r="K3" s="51"/>
      <c r="L3" s="51">
        <f>N11</f>
        <v>0</v>
      </c>
      <c r="O3" s="58" t="s">
        <v>35</v>
      </c>
      <c r="P3" s="59">
        <f>C28</f>
        <v>137535400</v>
      </c>
      <c r="Q3" s="7"/>
      <c r="R3" s="20">
        <f>P3*0.04/12</f>
        <v>458451.33333333331</v>
      </c>
      <c r="S3" s="60" t="s">
        <v>36</v>
      </c>
    </row>
    <row r="4" spans="1:19">
      <c r="B4" s="31" t="s">
        <v>18</v>
      </c>
      <c r="C4" s="51">
        <f>ROUND((C2*C3),0)</f>
        <v>137535400</v>
      </c>
      <c r="F4" s="22"/>
      <c r="G4" s="22"/>
      <c r="I4" s="51"/>
      <c r="J4" s="61"/>
      <c r="K4" s="51"/>
      <c r="L4" s="51">
        <f>SUM(L2:L3)</f>
        <v>128050200</v>
      </c>
      <c r="O4" s="58" t="s">
        <v>35</v>
      </c>
      <c r="P4" s="59">
        <f>C28</f>
        <v>137535400</v>
      </c>
      <c r="Q4" s="7"/>
      <c r="R4" s="20">
        <f>P4*0.033/12</f>
        <v>378222.35000000003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137535400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137535400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123781860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110028320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2024-02-19T09:15:47Z</dcterms:modified>
</cp:coreProperties>
</file>