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HAILESH SHIVARAM POL - SBI\"/>
    </mc:Choice>
  </mc:AlternateContent>
  <xr:revisionPtr revIDLastSave="0" documentId="13_ncr:1_{2304F85E-AC1D-4B74-80E8-9EFAFD7101F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L42" i="22" l="1"/>
  <c r="N43" i="21"/>
  <c r="N44" i="20"/>
  <c r="N46" i="19"/>
  <c r="E40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<sst xmlns="http://schemas.openxmlformats.org/spreadsheetml/2006/main" count="55" uniqueCount="49">
  <si>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</si>
  <si>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</si>
  <si>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</si>
  <si>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</si>
  <si>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</si>
  <si>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</si>
  <si>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</si>
  <si>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</si>
  <si>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</si>
  <si>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</si>
  <si>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</si>
  <si>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</si>
  <si>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</si>
  <si>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</si>
  <si>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</si>
  <si>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</si>
  <si>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</si>
  <si>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</si>
  <si>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</si>
  <si>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</si>
  <si>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</si>
  <si>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</si>
  <si>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</si>
  <si>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</si>
  <si>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</si>
  <si>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</si>
  <si>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</si>
  <si>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</si>
  <si>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</si>
  <si>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</si>
  <si>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</si>
  <si>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</si>
  <si>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</si>
  <si>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</si>
  <si>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</si>
  <si>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</si>
  <si>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</si>
  <si>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</si>
  <si>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</si>
  <si>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Thane ) - MR. SHAILESH SHIVARAM POL &amp; MRS. SHRADDHA SHAILESH POL</t>
  </si>
  <si>
    <t>Agree CA</t>
  </si>
  <si>
    <t>As per Rera</t>
  </si>
  <si>
    <t>FMV / RV</t>
  </si>
  <si>
    <t>29th Floor</t>
  </si>
  <si>
    <t xml:space="preserve">40th </t>
  </si>
  <si>
    <t>34th</t>
  </si>
  <si>
    <t xml:space="preserve">10th </t>
  </si>
  <si>
    <t>35th</t>
  </si>
  <si>
    <t>20th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</si>
</sst>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141688</xdr:colOff>
      <xdr:row>8</xdr:row>
      <xdr:rowOff>152400</xdr:rowOff>
    </xdr:from>
    <xdr:to>
      <xdr:col>28</xdr:col>
      <xdr:colOff>602622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84881-1FAE-4B9B-9CE2-812F19BA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288" y="1676400"/>
          <a:ext cx="16920134" cy="7029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6</xdr:row>
      <xdr:rowOff>21894</xdr:rowOff>
    </xdr:from>
    <xdr:to>
      <xdr:col>23</xdr:col>
      <xdr:colOff>266700</xdr:colOff>
      <xdr:row>39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B021D-ED7E-4857-96FE-38AA6618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1164894"/>
          <a:ext cx="13001625" cy="62646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39892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4E30C-932F-4636-AA32-16A9BF18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41492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259678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FBADF-351B-4B76-BAC0-B2692157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38078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0</xdr:rowOff>
    </xdr:from>
    <xdr:to>
      <xdr:col>31</xdr:col>
      <xdr:colOff>583539</xdr:colOff>
      <xdr:row>43</xdr:row>
      <xdr:rowOff>20149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1C9A3-5AC9-46EB-A608-F375B1F6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0"/>
          <a:ext cx="18014289" cy="7878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469903</xdr:colOff>
      <xdr:row>9</xdr:row>
      <xdr:rowOff>66676</xdr:rowOff>
    </xdr:from>
    <xdr:to>
      <xdr:col>27</xdr:col>
      <xdr:colOff>421631</xdr:colOff>
      <xdr:row>43</xdr:row>
      <xdr:rowOff>28576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E28EA-A8AF-4540-81D5-1B55CEE2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103" y="1781176"/>
          <a:ext cx="15191728" cy="6438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531874</xdr:colOff>
      <xdr:row>0</xdr:row>
      <xdr:rowOff>76201</xdr:rowOff>
    </xdr:from>
    <xdr:to>
      <xdr:col>34</xdr:col>
      <xdr:colOff>269234</xdr:colOff>
      <xdr:row>33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5B631-0E1A-420B-9DD3-0F0A47AF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9074" y="76201"/>
          <a:ext cx="16196560" cy="6381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4</xdr:row>
      <xdr:rowOff>85725</xdr:rowOff>
    </xdr:from>
    <xdr:to>
      <xdr:col>26</xdr:col>
      <xdr:colOff>161925</xdr:colOff>
      <xdr:row>41</xdr:row>
      <xdr:rowOff>37934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8ABBC-DD39-4CF7-842F-94778890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847725"/>
          <a:ext cx="14820900" cy="70007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512184</xdr:colOff>
      <xdr:row>4</xdr:row>
      <xdr:rowOff>85725</xdr:rowOff>
    </xdr:from>
    <xdr:to>
      <xdr:col>25</xdr:col>
      <xdr:colOff>219075</xdr:colOff>
      <xdr:row>40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6054C-7A8E-4CD6-B691-A0C6551E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4" y="847725"/>
          <a:ext cx="14337291" cy="677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370933</xdr:colOff>
      <xdr:row>3</xdr:row>
      <xdr:rowOff>171450</xdr:rowOff>
    </xdr:from>
    <xdr:to>
      <xdr:col>26</xdr:col>
      <xdr:colOff>485775</xdr:colOff>
      <xdr:row>38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46C52-5A5E-4D6D-AC94-0107B45B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9733" y="742950"/>
          <a:ext cx="14135642" cy="667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39" sqref="W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9">
        <f t="shared" ref="A3:A14" si="0">N3</f>
        <v>0</v>
      </c>
      <c r="B3" s="9">
        <f t="shared" ref="B3:B14" si="1">Q3</f>
        <v>487</v>
      </c>
      <c r="C3" s="9">
        <f>B3*1.2</f>
        <v>584.4</v>
      </c>
      <c r="D3" s="9">
        <f t="shared" ref="D3:D14" si="2">C3*1.2</f>
        <v>701.28</v>
      </c>
      <c r="E3" s="45">
        <f t="shared" ref="E3:E14" si="3">R3</f>
        <v>8443302</v>
      </c>
      <c r="F3" s="9">
        <f t="shared" ref="F3:F14" si="4">ROUND((E3/B3),0)</f>
        <v>17337</v>
      </c>
      <c r="G3" s="9">
        <f t="shared" ref="G3:G14" si="5">ROUND((E3/C3),0)</f>
        <v>14448</v>
      </c>
      <c r="H3" s="9">
        <f t="shared" ref="H3:H14" si="6">ROUND((E3/D3),0)</f>
        <v>12040</v>
      </c>
      <c r="I3" s="9" t="e">
        <f>#REF!</f>
        <v>#REF!</v>
      </c>
      <c r="J3" s="9" t="str">
        <f t="shared" ref="J3:J14" si="7">S3</f>
        <v>20th</v>
      </c>
      <c r="O3" s="44">
        <v>0</v>
      </c>
      <c r="P3" s="44">
        <f t="shared" ref="P3:Q14" si="8">O3/1.2</f>
        <v>0</v>
      </c>
      <c r="Q3" s="44">
        <v>487</v>
      </c>
      <c r="R3" s="46">
        <v>8443302</v>
      </c>
      <c r="S3" s="44" t="s">
        <v>48</v>
      </c>
    </row>
    <row r="4" spans="1:20" x14ac:dyDescent="0.25">
      <c r="A4" s="4">
        <f t="shared" ref="A4:A9" si="9">N4</f>
        <v>0</v>
      </c>
      <c r="B4" s="4">
        <f t="shared" ref="B4:B9" si="10">Q4</f>
        <v>483</v>
      </c>
      <c r="C4" s="4">
        <f t="shared" ref="C4:C9" si="11">B4*1.2</f>
        <v>579.6</v>
      </c>
      <c r="D4" s="4">
        <f t="shared" ref="D4:D9" si="12">C4*1.2</f>
        <v>695.52</v>
      </c>
      <c r="E4" s="5">
        <f t="shared" ref="E4:E9" si="13">R4</f>
        <v>8267693</v>
      </c>
      <c r="F4" s="9">
        <f t="shared" ref="F4:F9" si="14">ROUND((E4/B4),0)</f>
        <v>17117</v>
      </c>
      <c r="G4" s="9">
        <f t="shared" ref="G4:G9" si="15">ROUND((E4/C4),0)</f>
        <v>14264</v>
      </c>
      <c r="H4" s="9">
        <f t="shared" ref="H4:H9" si="16">ROUND((E4/D4),0)</f>
        <v>11887</v>
      </c>
      <c r="I4" s="4" t="e">
        <f>#REF!</f>
        <v>#REF!</v>
      </c>
      <c r="J4" s="4" t="str">
        <f t="shared" ref="J4:J9" si="17">S4</f>
        <v>35th</v>
      </c>
      <c r="O4">
        <v>0</v>
      </c>
      <c r="P4">
        <f t="shared" ref="P4:P9" si="18">O4/1.2</f>
        <v>0</v>
      </c>
      <c r="Q4">
        <v>483</v>
      </c>
      <c r="R4" s="2">
        <v>8267693</v>
      </c>
      <c r="S4" t="s">
        <v>47</v>
      </c>
    </row>
    <row r="5" spans="1:20" x14ac:dyDescent="0.25">
      <c r="A5" s="4">
        <f t="shared" si="9"/>
        <v>0</v>
      </c>
      <c r="B5" s="4">
        <f t="shared" si="10"/>
        <v>602.5</v>
      </c>
      <c r="C5" s="4">
        <f t="shared" si="11"/>
        <v>723</v>
      </c>
      <c r="D5" s="4">
        <f t="shared" si="12"/>
        <v>867.6</v>
      </c>
      <c r="E5" s="5">
        <f t="shared" si="13"/>
        <v>11256390</v>
      </c>
      <c r="F5" s="9">
        <f t="shared" si="14"/>
        <v>18683</v>
      </c>
      <c r="G5" s="9">
        <f t="shared" si="15"/>
        <v>15569</v>
      </c>
      <c r="H5" s="9">
        <f t="shared" si="16"/>
        <v>12974</v>
      </c>
      <c r="I5" s="4" t="e">
        <f>#REF!</f>
        <v>#REF!</v>
      </c>
      <c r="J5" s="4" t="str">
        <f t="shared" si="17"/>
        <v xml:space="preserve">10th </v>
      </c>
      <c r="O5">
        <v>0</v>
      </c>
      <c r="P5">
        <v>723</v>
      </c>
      <c r="Q5">
        <f t="shared" ref="Q4:Q9" si="19">P5/1.2</f>
        <v>602.5</v>
      </c>
      <c r="R5" s="2">
        <v>11256390</v>
      </c>
      <c r="S5" t="s">
        <v>46</v>
      </c>
    </row>
    <row r="6" spans="1:20" x14ac:dyDescent="0.25">
      <c r="A6" s="4">
        <f t="shared" si="9"/>
        <v>0</v>
      </c>
      <c r="B6" s="4">
        <f t="shared" si="10"/>
        <v>605</v>
      </c>
      <c r="C6" s="4">
        <f t="shared" si="11"/>
        <v>726</v>
      </c>
      <c r="D6" s="4">
        <f t="shared" si="12"/>
        <v>871.19999999999993</v>
      </c>
      <c r="E6" s="5">
        <f t="shared" si="13"/>
        <v>13083148</v>
      </c>
      <c r="F6" s="9">
        <f t="shared" si="14"/>
        <v>21625</v>
      </c>
      <c r="G6" s="9">
        <f t="shared" si="15"/>
        <v>18021</v>
      </c>
      <c r="H6" s="9">
        <f t="shared" si="16"/>
        <v>15017</v>
      </c>
      <c r="I6" s="4" t="e">
        <f>#REF!</f>
        <v>#REF!</v>
      </c>
      <c r="J6" s="4" t="str">
        <f t="shared" si="17"/>
        <v>34th</v>
      </c>
      <c r="O6">
        <v>0</v>
      </c>
      <c r="P6">
        <v>726</v>
      </c>
      <c r="Q6">
        <f t="shared" si="19"/>
        <v>605</v>
      </c>
      <c r="R6" s="2">
        <v>13083148</v>
      </c>
      <c r="S6" t="s">
        <v>45</v>
      </c>
    </row>
    <row r="7" spans="1:20" x14ac:dyDescent="0.25">
      <c r="A7" s="4">
        <f t="shared" si="9"/>
        <v>0</v>
      </c>
      <c r="B7" s="4">
        <f t="shared" si="10"/>
        <v>605</v>
      </c>
      <c r="C7" s="4">
        <f t="shared" si="11"/>
        <v>726</v>
      </c>
      <c r="D7" s="4">
        <f t="shared" si="12"/>
        <v>871.19999999999993</v>
      </c>
      <c r="E7" s="5">
        <f t="shared" si="13"/>
        <v>13083148</v>
      </c>
      <c r="F7" s="9">
        <f t="shared" si="14"/>
        <v>21625</v>
      </c>
      <c r="G7" s="9">
        <f t="shared" si="15"/>
        <v>18021</v>
      </c>
      <c r="H7" s="9">
        <f t="shared" si="16"/>
        <v>15017</v>
      </c>
      <c r="I7" s="4" t="e">
        <f>#REF!</f>
        <v>#REF!</v>
      </c>
      <c r="J7" s="4" t="str">
        <f t="shared" si="17"/>
        <v xml:space="preserve">40th </v>
      </c>
      <c r="O7">
        <v>0</v>
      </c>
      <c r="P7">
        <v>726</v>
      </c>
      <c r="Q7">
        <f t="shared" si="19"/>
        <v>605</v>
      </c>
      <c r="R7" s="2">
        <v>13083148</v>
      </c>
      <c r="S7" t="s">
        <v>44</v>
      </c>
    </row>
    <row r="8" spans="1:20" x14ac:dyDescent="0.25">
      <c r="A8" s="4">
        <f t="shared" si="9"/>
        <v>0</v>
      </c>
      <c r="B8" s="4">
        <f t="shared" si="10"/>
        <v>605</v>
      </c>
      <c r="C8" s="4">
        <f t="shared" si="11"/>
        <v>726</v>
      </c>
      <c r="D8" s="4">
        <f t="shared" si="12"/>
        <v>871.19999999999993</v>
      </c>
      <c r="E8" s="5">
        <f t="shared" si="13"/>
        <v>12489094</v>
      </c>
      <c r="F8" s="9">
        <f t="shared" si="14"/>
        <v>20643</v>
      </c>
      <c r="G8" s="9">
        <f t="shared" si="15"/>
        <v>17203</v>
      </c>
      <c r="H8" s="9">
        <f t="shared" si="16"/>
        <v>14336</v>
      </c>
      <c r="I8" s="4" t="e">
        <f>#REF!</f>
        <v>#REF!</v>
      </c>
      <c r="J8" s="4" t="str">
        <f t="shared" si="17"/>
        <v>29th Floor</v>
      </c>
      <c r="O8">
        <v>0</v>
      </c>
      <c r="P8">
        <v>726</v>
      </c>
      <c r="Q8">
        <f t="shared" si="19"/>
        <v>605</v>
      </c>
      <c r="R8" s="2">
        <v>12489094</v>
      </c>
      <c r="S8" t="s">
        <v>43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44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768.33333333333337</v>
      </c>
      <c r="C16" s="4">
        <f>B16*1.2</f>
        <v>922</v>
      </c>
      <c r="D16" s="4">
        <f t="shared" ref="D16:D28" si="34">C16*1.2</f>
        <v>1106.3999999999999</v>
      </c>
      <c r="E16" s="5">
        <f t="shared" ref="E16:E28" si="35">R16</f>
        <v>13000000</v>
      </c>
      <c r="F16" s="9">
        <f t="shared" ref="F16:F28" si="36">ROUND((E16/B16),0)</f>
        <v>16920</v>
      </c>
      <c r="G16" s="9">
        <f t="shared" ref="G16:G28" si="37">ROUND((E16/C16),0)</f>
        <v>14100</v>
      </c>
      <c r="H16" s="9">
        <f t="shared" ref="H16:H28" si="38">ROUND((E16/D16),0)</f>
        <v>11750</v>
      </c>
      <c r="I16" s="4" t="e">
        <f>#REF!</f>
        <v>#REF!</v>
      </c>
      <c r="J16" s="4">
        <f t="shared" ref="J16:J28" si="39">S16</f>
        <v>0</v>
      </c>
      <c r="O16">
        <v>0</v>
      </c>
      <c r="P16">
        <v>922</v>
      </c>
      <c r="Q16">
        <f t="shared" ref="P16:Q28" si="40">P16/1.2</f>
        <v>768.33333333333337</v>
      </c>
      <c r="R16" s="2">
        <v>13000000</v>
      </c>
    </row>
    <row r="17" spans="1:24" x14ac:dyDescent="0.25">
      <c r="A17" s="4">
        <f t="shared" si="32"/>
        <v>0</v>
      </c>
      <c r="B17" s="4">
        <f t="shared" si="33"/>
        <v>632</v>
      </c>
      <c r="C17" s="4">
        <f t="shared" ref="C17:C28" si="41">B17*1.2</f>
        <v>758.4</v>
      </c>
      <c r="D17" s="4">
        <f t="shared" si="34"/>
        <v>910.07999999999993</v>
      </c>
      <c r="E17" s="5">
        <f t="shared" si="35"/>
        <v>12800000</v>
      </c>
      <c r="F17" s="9">
        <f t="shared" si="36"/>
        <v>20253</v>
      </c>
      <c r="G17" s="9">
        <f t="shared" si="37"/>
        <v>16878</v>
      </c>
      <c r="H17" s="9">
        <f t="shared" si="38"/>
        <v>14065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632</v>
      </c>
      <c r="R17" s="2">
        <v>12800000</v>
      </c>
    </row>
    <row r="18" spans="1:24" s="44" customFormat="1" x14ac:dyDescent="0.25">
      <c r="A18" s="9">
        <f t="shared" si="32"/>
        <v>0</v>
      </c>
      <c r="B18" s="9">
        <f t="shared" si="33"/>
        <v>828</v>
      </c>
      <c r="C18" s="9">
        <f t="shared" si="41"/>
        <v>993.59999999999991</v>
      </c>
      <c r="D18" s="9">
        <f t="shared" si="34"/>
        <v>1192.32</v>
      </c>
      <c r="E18" s="45">
        <f t="shared" si="35"/>
        <v>17000000</v>
      </c>
      <c r="F18" s="9">
        <f t="shared" si="36"/>
        <v>20531</v>
      </c>
      <c r="G18" s="9">
        <f t="shared" si="37"/>
        <v>17110</v>
      </c>
      <c r="H18" s="9">
        <f t="shared" si="38"/>
        <v>14258</v>
      </c>
      <c r="I18" s="9" t="e">
        <f>#REF!</f>
        <v>#REF!</v>
      </c>
      <c r="J18" s="9">
        <f t="shared" si="39"/>
        <v>0</v>
      </c>
      <c r="O18" s="44">
        <v>0</v>
      </c>
      <c r="P18" s="44">
        <f t="shared" si="40"/>
        <v>0</v>
      </c>
      <c r="Q18" s="44">
        <v>828</v>
      </c>
      <c r="R18" s="46">
        <v>17000000</v>
      </c>
    </row>
    <row r="19" spans="1:24" s="44" customFormat="1" x14ac:dyDescent="0.25">
      <c r="A19" s="9">
        <f t="shared" si="32"/>
        <v>0</v>
      </c>
      <c r="B19" s="9">
        <f t="shared" si="33"/>
        <v>630</v>
      </c>
      <c r="C19" s="9">
        <f t="shared" si="41"/>
        <v>756</v>
      </c>
      <c r="D19" s="9">
        <f t="shared" si="34"/>
        <v>907.19999999999993</v>
      </c>
      <c r="E19" s="45">
        <f t="shared" si="35"/>
        <v>13800000</v>
      </c>
      <c r="F19" s="9">
        <f t="shared" si="36"/>
        <v>21905</v>
      </c>
      <c r="G19" s="9">
        <f t="shared" si="37"/>
        <v>18254</v>
      </c>
      <c r="H19" s="9">
        <f t="shared" si="38"/>
        <v>15212</v>
      </c>
      <c r="I19" s="9" t="e">
        <f>#REF!</f>
        <v>#REF!</v>
      </c>
      <c r="J19" s="9">
        <f t="shared" si="39"/>
        <v>0</v>
      </c>
      <c r="O19" s="44">
        <v>0</v>
      </c>
      <c r="P19" s="44">
        <f t="shared" si="40"/>
        <v>0</v>
      </c>
      <c r="Q19" s="44">
        <v>630</v>
      </c>
      <c r="R19" s="46">
        <v>13800000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17800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66</v>
      </c>
      <c r="X34" s="24">
        <v>2030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-9</v>
      </c>
      <c r="X36" s="24"/>
    </row>
    <row r="37" spans="4:25" ht="15.75" x14ac:dyDescent="0.25">
      <c r="D37" t="s">
        <v>40</v>
      </c>
      <c r="E37">
        <v>610.32000000000005</v>
      </c>
      <c r="U37" s="17"/>
      <c r="V37" s="26"/>
      <c r="W37" s="27">
        <v>0</v>
      </c>
      <c r="X37" s="27"/>
    </row>
    <row r="38" spans="4:25" ht="15.75" x14ac:dyDescent="0.25">
      <c r="E38">
        <v>28.09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v>18.62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4:25" ht="15.75" x14ac:dyDescent="0.25">
      <c r="E40">
        <f>SUM(E37:E39)</f>
        <v>657.03000000000009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17800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20500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657</v>
      </c>
      <c r="X44" s="24"/>
    </row>
    <row r="45" spans="4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13468500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12121650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10774800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1773900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28059.375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M43:N43"/>
  <sheetViews>
    <sheetView topLeftCell="A10" zoomScaleNormal="100" workbookViewId="0">
      <selection activeCell="N43" sqref="N43"/>
    </sheetView>
  </sheetViews>
  <sheetFormatPr defaultRowHeight="15" x14ac:dyDescent="0.25"/>
  <sheetData>
    <row r="43" spans="13:14" x14ac:dyDescent="0.25">
      <c r="M43">
        <v>67.41</v>
      </c>
      <c r="N43">
        <f>M43*10.764</f>
        <v>725.60123999999996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K42:L42"/>
  <sheetViews>
    <sheetView topLeftCell="A13" workbookViewId="0">
      <selection activeCell="L43" sqref="L43"/>
    </sheetView>
  </sheetViews>
  <sheetFormatPr defaultRowHeight="15" x14ac:dyDescent="0.25"/>
  <sheetData>
    <row r="42" spans="11:12" x14ac:dyDescent="0.25">
      <c r="K42">
        <v>67.41</v>
      </c>
      <c r="L42">
        <f>K42*10.764</f>
        <v>725.60123999999996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K11" sqref="K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S41" sqref="S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6"/>
  <sheetViews>
    <sheetView topLeftCell="A10" workbookViewId="0">
      <selection activeCell="N47" sqref="N47"/>
    </sheetView>
  </sheetViews>
  <sheetFormatPr defaultRowHeight="15" x14ac:dyDescent="0.25"/>
  <sheetData>
    <row r="1" spans="1:1" x14ac:dyDescent="0.25">
      <c r="A1" s="6"/>
    </row>
    <row r="46" spans="13:14" x14ac:dyDescent="0.25">
      <c r="M46">
        <v>67.17</v>
      </c>
      <c r="N46">
        <f>M46*10.764</f>
        <v>723.01787999999999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44:N44"/>
  <sheetViews>
    <sheetView topLeftCell="A10" zoomScaleNormal="100" workbookViewId="0">
      <selection activeCell="N45" sqref="N45"/>
    </sheetView>
  </sheetViews>
  <sheetFormatPr defaultRowHeight="15" x14ac:dyDescent="0.25"/>
  <sheetData>
    <row r="44" spans="13:14" x14ac:dyDescent="0.25">
      <c r="M44">
        <v>67.41</v>
      </c>
      <c r="N44">
        <f>M44*10.764</f>
        <v>725.60123999999996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2024-02-23T07:55:01Z</dcterms:modified>
</cp:coreProperties>
</file>