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Pawankumar Deochandra Mishra\"/>
    </mc:Choice>
  </mc:AlternateContent>
  <xr:revisionPtr revIDLastSave="0" documentId="13_ncr:1_{4F40C8B3-EC11-45E2-84BC-4FA3628C7AD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Q3" i="4"/>
  <c r="D34" i="4"/>
  <c r="C5" i="25" l="1"/>
  <c r="C4" i="25"/>
  <c r="C3" i="25"/>
  <c r="Q2" i="4"/>
  <c r="B2" i="4" s="1"/>
  <c r="C2" i="4" s="1"/>
  <c r="P3" i="4"/>
  <c r="B3" i="4" s="1"/>
  <c r="C3" i="4" s="1"/>
  <c r="D3" i="4" s="1"/>
  <c r="Q4" i="4"/>
  <c r="B4" i="4" s="1"/>
  <c r="C4" i="4" s="1"/>
  <c r="D4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<sst xmlns="http://schemas.openxmlformats.org/spreadsheetml/2006/main" count="133" uniqueCount="91">
  <si>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</si>
  <si>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</si>
  <si>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</si>
  <si>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</si>
  <si>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</si>
  <si>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</si>
  <si>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</si>
  <si>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</si>
  <si>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</si>
  <si>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</si>
  <si>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</si>
  <si>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</si>
  <si>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</si>
  <si>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</si>
  <si>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</si>
  <si>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</si>
  <si>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</si>
  <si>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</si>
  <si>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</si>
  <si>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</si>
  <si>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</si>
  <si>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</si>
  <si>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</si>
  <si>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</si>
  <si>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</si>
  <si>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</si>
  <si>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</si>
  <si>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</si>
  <si>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</si>
  <si>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</si>
  <si>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</si>
  <si>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</si>
  <si>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</si>
  <si>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</si>
  <si>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</si>
  <si>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</si>
  <si>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</si>
  <si>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</si>
  <si>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</si>
  <si>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</si>
  <si>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</si>
  <si>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</si>
  <si>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</si>
  <si>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</si>
  <si>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</si>
  <si>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</si>
  <si>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</si>
  <si>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</si>
  <si>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</si>
  <si>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</si>
  <si>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</si>
  <si>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</si>
  <si>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</si>
  <si>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</si>
  <si>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</si>
  <si>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</si>
  <si>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</si>
  <si>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</si>
  <si>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</si>
  <si>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</si>
  <si>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</si>
  <si>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</si>
  <si>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</si>
  <si>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</si>
  <si>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</si>
  <si>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</si>
  <si>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</si>
  <si>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</si>
  <si>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</si>
  <si>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</si>
  <si>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</si>
  <si>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</si>
  <si>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</si>
  <si>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</si>
  <si>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</si>
  <si>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</si>
  <si>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</si>
  <si>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</si>
  <si>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</si>
  <si>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</si>
  <si>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</si>
  <si>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</si>
  <si>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</si>
  <si>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</si>
  <si>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</si>
  <si>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PREV VALE 2021 - KRISHNAKANT PANDAT</t>
  </si>
  <si>
    <t>YOC - 2007</t>
  </si>
  <si>
    <t>SBUA</t>
  </si>
  <si>
    <t>RATE</t>
  </si>
  <si>
    <t>IGR-26.12.23</t>
  </si>
  <si>
    <t>IGR-15.10.23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</si>
</sst>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A5E530-25AF-4C67-AF9C-16BB15607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F847-94B8-48A4-B892-EC7379D4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1DBD8-51FA-409A-95CC-264EF115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48</xdr:row>
      <xdr:rowOff>86967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3E6C71-1692-4937-8657-D1615807D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5" sqref="L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266508.10299999994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295908.10299999994</v>
      </c>
      <c r="D9" s="63" t="s">
        <v>62</v>
      </c>
      <c r="E9" s="64">
        <f>C9/10.764</f>
        <v>27490.533537718318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17</v>
      </c>
      <c r="D13" s="70">
        <f>D12-C13</f>
        <v>83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43</v>
      </c>
      <c r="D8" s="26">
        <v>2007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25.5</v>
      </c>
      <c r="D10" s="26"/>
      <c r="F10" s="19"/>
    </row>
    <row r="11" spans="1:6" x14ac:dyDescent="0.25">
      <c r="A11" s="16"/>
      <c r="B11" s="27"/>
      <c r="C11" s="28">
        <f>C10%</f>
        <v>0.255</v>
      </c>
      <c r="D11" s="28"/>
      <c r="F11" s="19"/>
    </row>
    <row r="12" spans="1:6" x14ac:dyDescent="0.25">
      <c r="A12" s="16" t="s">
        <v>21</v>
      </c>
      <c r="B12" s="20"/>
      <c r="C12" s="21">
        <f>C6*C11</f>
        <v>637.5</v>
      </c>
      <c r="D12" s="24"/>
      <c r="F12" s="19"/>
    </row>
    <row r="13" spans="1:6" x14ac:dyDescent="0.25">
      <c r="A13" s="16" t="s">
        <v>22</v>
      </c>
      <c r="B13" s="20"/>
      <c r="C13" s="21">
        <f>C6-C12</f>
        <v>1862.5</v>
      </c>
      <c r="D13" s="24"/>
      <c r="F13" s="19"/>
    </row>
    <row r="14" spans="1:6" x14ac:dyDescent="0.25">
      <c r="A14" s="16" t="s">
        <v>15</v>
      </c>
      <c r="B14" s="20"/>
      <c r="C14" s="21">
        <f>C5</f>
        <v>5500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7362.5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576</v>
      </c>
      <c r="D18" s="26"/>
      <c r="F18" s="19"/>
    </row>
    <row r="19" spans="1:6" x14ac:dyDescent="0.25">
      <c r="A19" s="16" t="s">
        <v>74</v>
      </c>
      <c r="B19" s="6"/>
      <c r="C19" s="32">
        <f>C18*C16</f>
        <v>4240800</v>
      </c>
      <c r="D19" s="33"/>
      <c r="E19" s="70"/>
      <c r="F19" s="34"/>
    </row>
    <row r="20" spans="1:6" x14ac:dyDescent="0.25">
      <c r="A20" s="16" t="s">
        <v>24</v>
      </c>
      <c r="C20" s="35">
        <f>C19*85%</f>
        <v>3604680</v>
      </c>
      <c r="D20" s="32"/>
      <c r="F20" s="19"/>
    </row>
    <row r="21" spans="1:6" x14ac:dyDescent="0.25">
      <c r="A21" s="16" t="s">
        <v>25</v>
      </c>
      <c r="C21" s="35">
        <f>C19*70%</f>
        <v>2968560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1440000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8835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9" sqref="U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306.66666666666669</v>
      </c>
      <c r="C2" s="4">
        <f t="shared" ref="C2:C16" si="1">B2*1.2</f>
        <v>368</v>
      </c>
      <c r="D2" s="4">
        <f t="shared" ref="D2:D16" si="2">C2*1.2</f>
        <v>441.59999999999997</v>
      </c>
      <c r="E2" s="5">
        <f t="shared" ref="E2:E16" si="3">R2</f>
        <v>3000000</v>
      </c>
      <c r="F2" s="4">
        <f t="shared" ref="F2:F15" si="4">ROUND((E2/B2),0)</f>
        <v>9783</v>
      </c>
      <c r="G2" s="78">
        <f t="shared" ref="G2:G15" si="5">ROUND((E2/C2),0)</f>
        <v>8152</v>
      </c>
      <c r="H2" s="78">
        <f t="shared" ref="H2:H15" si="6">ROUND((E2/D2),0)</f>
        <v>6793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368</v>
      </c>
      <c r="Q2" s="7">
        <f t="shared" ref="Q2:Q10" si="9">P2/1.2</f>
        <v>306.66666666666669</v>
      </c>
      <c r="R2" s="79">
        <v>3000000</v>
      </c>
      <c r="S2" s="79" t="s">
        <v>89</v>
      </c>
    </row>
    <row r="3" spans="1:19" x14ac:dyDescent="0.25">
      <c r="A3" s="4">
        <v>2</v>
      </c>
      <c r="B3" s="4">
        <f t="shared" si="0"/>
        <v>419.79599999999999</v>
      </c>
      <c r="C3" s="4">
        <f t="shared" si="1"/>
        <v>503.75519999999995</v>
      </c>
      <c r="D3" s="4">
        <f t="shared" si="2"/>
        <v>604.50623999999993</v>
      </c>
      <c r="E3" s="5">
        <f t="shared" si="3"/>
        <v>3650000</v>
      </c>
      <c r="F3" s="4">
        <f t="shared" si="4"/>
        <v>8695</v>
      </c>
      <c r="G3" s="78">
        <f t="shared" si="5"/>
        <v>7246</v>
      </c>
      <c r="H3" s="78">
        <f t="shared" si="6"/>
        <v>6038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f>39*10.764</f>
        <v>419.79599999999999</v>
      </c>
      <c r="R3" s="79">
        <v>3650000</v>
      </c>
      <c r="S3" s="79" t="s">
        <v>90</v>
      </c>
    </row>
    <row r="4" spans="1:19" x14ac:dyDescent="0.25">
      <c r="A4" s="4">
        <v>3</v>
      </c>
      <c r="B4" s="4">
        <f t="shared" si="0"/>
        <v>475</v>
      </c>
      <c r="C4" s="4">
        <f t="shared" si="1"/>
        <v>570</v>
      </c>
      <c r="D4" s="4">
        <f t="shared" si="2"/>
        <v>684</v>
      </c>
      <c r="E4" s="5">
        <f t="shared" si="3"/>
        <v>4500000</v>
      </c>
      <c r="F4" s="4">
        <f t="shared" si="4"/>
        <v>9474</v>
      </c>
      <c r="G4" s="78">
        <f t="shared" si="5"/>
        <v>7895</v>
      </c>
      <c r="H4" s="78">
        <f t="shared" si="6"/>
        <v>6579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570</v>
      </c>
      <c r="Q4" s="7">
        <f t="shared" si="9"/>
        <v>475</v>
      </c>
      <c r="R4" s="79">
        <v>4500000</v>
      </c>
      <c r="S4" s="79"/>
    </row>
    <row r="5" spans="1:19" x14ac:dyDescent="0.25">
      <c r="A5" s="4">
        <v>4</v>
      </c>
      <c r="B5" s="4">
        <f t="shared" si="0"/>
        <v>416.66666666666669</v>
      </c>
      <c r="C5" s="4">
        <f t="shared" si="1"/>
        <v>500</v>
      </c>
      <c r="D5" s="4">
        <f t="shared" si="2"/>
        <v>600</v>
      </c>
      <c r="E5" s="5">
        <f t="shared" si="3"/>
        <v>4000000</v>
      </c>
      <c r="F5" s="4">
        <f t="shared" si="4"/>
        <v>9600</v>
      </c>
      <c r="G5" s="78">
        <f t="shared" si="5"/>
        <v>8000</v>
      </c>
      <c r="H5" s="78">
        <f t="shared" si="6"/>
        <v>6667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500</v>
      </c>
      <c r="Q5" s="7">
        <f t="shared" si="9"/>
        <v>416.66666666666669</v>
      </c>
      <c r="R5" s="79">
        <v>4000000</v>
      </c>
      <c r="S5" s="79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576</v>
      </c>
      <c r="H29" s="10" t="e">
        <f>G29/G28</f>
        <v>#DIV/0!</v>
      </c>
    </row>
    <row r="30" spans="1:19" s="10" customFormat="1" x14ac:dyDescent="0.25">
      <c r="F30" s="57" t="s">
        <v>73</v>
      </c>
      <c r="G30" s="57">
        <v>8000</v>
      </c>
    </row>
    <row r="31" spans="1:19" s="10" customFormat="1" x14ac:dyDescent="0.25">
      <c r="C31" s="75" t="s">
        <v>85</v>
      </c>
      <c r="D31" s="75"/>
      <c r="F31" s="75" t="s">
        <v>74</v>
      </c>
      <c r="G31" s="75">
        <f>G29*G30</f>
        <v>4608000</v>
      </c>
      <c r="H31" s="10" t="e">
        <f>G31/D29</f>
        <v>#DIV/0!</v>
      </c>
    </row>
    <row r="32" spans="1:19" s="10" customFormat="1" x14ac:dyDescent="0.25">
      <c r="C32" s="75" t="s">
        <v>87</v>
      </c>
      <c r="D32" s="75">
        <v>691</v>
      </c>
      <c r="F32" s="75" t="s">
        <v>24</v>
      </c>
      <c r="G32" s="75">
        <f>G31*90%</f>
        <v>4147200</v>
      </c>
    </row>
    <row r="33" spans="3:7" s="10" customFormat="1" x14ac:dyDescent="0.25">
      <c r="C33" s="75" t="s">
        <v>88</v>
      </c>
      <c r="D33" s="75">
        <v>9300</v>
      </c>
      <c r="F33" s="75" t="s">
        <v>25</v>
      </c>
      <c r="G33" s="75">
        <f>G31*80%</f>
        <v>3686400</v>
      </c>
    </row>
    <row r="34" spans="3:7" s="10" customFormat="1" x14ac:dyDescent="0.25">
      <c r="C34" s="75" t="s">
        <v>74</v>
      </c>
      <c r="D34" s="75">
        <f>D32*D33</f>
        <v>6426300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2024-02-22T06:15:50Z</dcterms:modified>
</cp:coreProperties>
</file>