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BIJAYKETAN SATYANANDA PRADHAN - Cosmos\"/>
    </mc:Choice>
  </mc:AlternateContent>
  <xr:revisionPtr revIDLastSave="0" documentId="13_ncr:1_{437A77A5-FB35-49D3-98D6-5FA6064A062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36" i="22" l="1"/>
  <c r="O35" i="21"/>
  <c r="O39" i="20"/>
  <c r="Q38" i="19"/>
  <c r="V49" i="4" l="1"/>
  <c r="P19" i="4" l="1"/>
  <c r="J19" i="4"/>
  <c r="I19" i="4"/>
  <c r="E19" i="4"/>
  <c r="B19" i="4"/>
  <c r="C19" i="4" s="1"/>
  <c r="D19" i="4" s="1"/>
  <c r="A19" i="4"/>
  <c r="V47" i="4"/>
  <c r="V43" i="4"/>
  <c r="F41" i="4"/>
  <c r="H19" i="4" l="1"/>
  <c r="F19" i="4"/>
  <c r="G19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Q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20" i="4"/>
  <c r="G25" i="4"/>
  <c r="G26" i="4"/>
  <c r="G27" i="4"/>
  <c r="G28" i="4"/>
  <c r="G29" i="4"/>
  <c r="G30" i="4"/>
  <c r="G31" i="4"/>
  <c r="G32" i="4"/>
  <c r="F17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<sst xmlns="http://schemas.openxmlformats.org/spreadsheetml/2006/main" count="46" uniqueCount="41">
  <si>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</si>
  <si>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</si>
  <si>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</si>
  <si>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</si>
  <si>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</si>
  <si>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</si>
  <si>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</si>
  <si>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</si>
  <si>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</si>
  <si>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</si>
  <si>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</si>
  <si>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</si>
  <si>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</si>
  <si>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</si>
  <si>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</si>
  <si>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</si>
  <si>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</si>
  <si>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</si>
  <si>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</si>
  <si>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</si>
  <si>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</si>
  <si>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</si>
  <si>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</si>
  <si>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</si>
  <si>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</si>
  <si>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</si>
  <si>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</si>
  <si>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</si>
  <si>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</si>
  <si>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</si>
  <si>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</si>
  <si>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</si>
  <si>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</si>
  <si>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</si>
  <si>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</si>
  <si>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</si>
  <si>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Ghodbandar Road ) - MR. BIJAYKETAN SATYANANDA PRADHAN &amp; MRS. CHANDRAMALA BIJAYKETAN PRADHAN</t>
  </si>
  <si>
    <t>Agree CA</t>
  </si>
  <si>
    <t>CA</t>
  </si>
  <si>
    <t>In provided OC Building Number is not clear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</si>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</sst>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14" fillId="4" borderId="0" xfId="0" applyNumberFormat="1" applyFont="1" applyFill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0" fillId="2" borderId="0" xfId="0" applyNumberFormat="1" applyFill="1"/>
    <xf numFmtId="4" fontId="1" fillId="2" borderId="0" xfId="0" applyNumberFormat="1" applyFont="1" applyFill="1"/>
    <xf numFmtId="0" fontId="0" fillId="2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6A9A0D-5475-4F33-930C-FEAE2F201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30</xdr:col>
      <xdr:colOff>421619</xdr:colOff>
      <xdr:row>33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520C0-51AC-4CFD-881F-B51E0D13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18052394" cy="6325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535942</xdr:colOff>
      <xdr:row>52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74D93-289F-4DCB-923A-8C54C48AB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14342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412100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51274-7032-4DB1-89D6-D4C5B65D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0500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212047</xdr:colOff>
      <xdr:row>45</xdr:row>
      <xdr:rowOff>20176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43803-D17F-4DA1-BA4D-C5C87EEE6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90447" cy="8068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154889</xdr:colOff>
      <xdr:row>50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D78F0-CBCA-44F5-9354-1EABD437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33289" cy="8230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192994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EAB8A-5D13-4787-868B-48C1F898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71394" cy="8840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33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A177E-91C2-4846-8B8E-29D8DE39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2778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172218</xdr:colOff>
      <xdr:row>2</xdr:row>
      <xdr:rowOff>152400</xdr:rowOff>
    </xdr:from>
    <xdr:to>
      <xdr:col>29</xdr:col>
      <xdr:colOff>278766</xdr:colOff>
      <xdr:row>36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74B83-3D34-4072-9784-7B5A126B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818" y="533400"/>
          <a:ext cx="17175348" cy="6372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1</xdr:row>
      <xdr:rowOff>123825</xdr:rowOff>
    </xdr:from>
    <xdr:to>
      <xdr:col>28</xdr:col>
      <xdr:colOff>583578</xdr:colOff>
      <xdr:row>31</xdr:row>
      <xdr:rowOff>100651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40829-B248-469D-80FC-506F8187D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314325"/>
          <a:ext cx="16214103" cy="5691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9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51" customFormat="1" x14ac:dyDescent="0.25">
      <c r="A3" s="49">
        <f t="shared" ref="A3:A14" si="0">N3</f>
        <v>0</v>
      </c>
      <c r="B3" s="49">
        <f t="shared" ref="B3:B14" si="1">Q3</f>
        <v>423</v>
      </c>
      <c r="C3" s="49">
        <f>B3*1.2</f>
        <v>507.59999999999997</v>
      </c>
      <c r="D3" s="49">
        <f t="shared" ref="D3:D14" si="2">C3*1.2</f>
        <v>609.11999999999989</v>
      </c>
      <c r="E3" s="50">
        <f t="shared" ref="E3:E14" si="3">R3</f>
        <v>6600000</v>
      </c>
      <c r="F3" s="49">
        <f t="shared" ref="F3:F14" si="4">ROUND((E3/B3),0)</f>
        <v>15603</v>
      </c>
      <c r="G3" s="49">
        <f t="shared" ref="G3:G14" si="5">ROUND((E3/C3),0)</f>
        <v>13002</v>
      </c>
      <c r="H3" s="49">
        <f t="shared" ref="H3:H14" si="6">ROUND((E3/D3),0)</f>
        <v>10835</v>
      </c>
      <c r="I3" s="49" t="e">
        <f>#REF!</f>
        <v>#REF!</v>
      </c>
      <c r="J3" s="49">
        <f t="shared" ref="J3:J14" si="7">S3</f>
        <v>0</v>
      </c>
      <c r="O3" s="51">
        <v>0</v>
      </c>
      <c r="P3" s="51">
        <f t="shared" ref="P3:Q14" si="8">O3/1.2</f>
        <v>0</v>
      </c>
      <c r="Q3" s="51">
        <v>423</v>
      </c>
      <c r="R3" s="52">
        <v>6600000</v>
      </c>
    </row>
    <row r="4" spans="1:20" s="55" customFormat="1" x14ac:dyDescent="0.25">
      <c r="A4" s="9">
        <f t="shared" si="0"/>
        <v>0</v>
      </c>
      <c r="B4" s="9">
        <f t="shared" si="1"/>
        <v>423</v>
      </c>
      <c r="C4" s="9">
        <f t="shared" ref="C4:C14" si="9">B4*1.2</f>
        <v>507.59999999999997</v>
      </c>
      <c r="D4" s="9">
        <f t="shared" si="2"/>
        <v>609.11999999999989</v>
      </c>
      <c r="E4" s="54">
        <f t="shared" si="3"/>
        <v>7200000</v>
      </c>
      <c r="F4" s="9">
        <f t="shared" si="4"/>
        <v>17021</v>
      </c>
      <c r="G4" s="9">
        <f t="shared" si="5"/>
        <v>14184</v>
      </c>
      <c r="H4" s="9">
        <f t="shared" si="6"/>
        <v>11820</v>
      </c>
      <c r="I4" s="9" t="e">
        <f>#REF!</f>
        <v>#REF!</v>
      </c>
      <c r="J4" s="9">
        <f t="shared" si="7"/>
        <v>0</v>
      </c>
      <c r="O4" s="55">
        <v>0</v>
      </c>
      <c r="P4" s="55">
        <f t="shared" si="8"/>
        <v>0</v>
      </c>
      <c r="Q4" s="55">
        <v>423</v>
      </c>
      <c r="R4" s="53">
        <v>7200000</v>
      </c>
    </row>
    <row r="5" spans="1:20" x14ac:dyDescent="0.25">
      <c r="A5" s="4">
        <f t="shared" si="0"/>
        <v>0</v>
      </c>
      <c r="B5" s="4">
        <f t="shared" si="1"/>
        <v>608</v>
      </c>
      <c r="C5" s="4">
        <f t="shared" si="9"/>
        <v>729.6</v>
      </c>
      <c r="D5" s="4">
        <f t="shared" si="2"/>
        <v>875.52</v>
      </c>
      <c r="E5" s="5">
        <f t="shared" si="3"/>
        <v>8400000</v>
      </c>
      <c r="F5" s="4">
        <f t="shared" si="4"/>
        <v>13816</v>
      </c>
      <c r="G5" s="4">
        <f t="shared" si="5"/>
        <v>11513</v>
      </c>
      <c r="H5" s="9">
        <f t="shared" si="6"/>
        <v>9594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608</v>
      </c>
      <c r="R5" s="2">
        <v>8400000</v>
      </c>
    </row>
    <row r="6" spans="1:20" x14ac:dyDescent="0.25">
      <c r="A6" s="4">
        <f t="shared" ref="A6:A11" si="10">N6</f>
        <v>0</v>
      </c>
      <c r="B6" s="4">
        <f t="shared" ref="B6:B11" si="11">Q6</f>
        <v>649.16666666666674</v>
      </c>
      <c r="C6" s="4">
        <f t="shared" ref="C6:C11" si="12">B6*1.2</f>
        <v>779.00000000000011</v>
      </c>
      <c r="D6" s="4">
        <f t="shared" ref="D6:D11" si="13">C6*1.2</f>
        <v>934.80000000000007</v>
      </c>
      <c r="E6" s="5">
        <f t="shared" ref="E6:E11" si="14">R6</f>
        <v>8900000</v>
      </c>
      <c r="F6" s="4">
        <f t="shared" ref="F6:F11" si="15">ROUND((E6/B6),0)</f>
        <v>13710</v>
      </c>
      <c r="G6" s="4">
        <f t="shared" ref="G6:G11" si="16">ROUND((E6/C6),0)</f>
        <v>11425</v>
      </c>
      <c r="H6" s="9">
        <f t="shared" ref="H6:H11" si="17">ROUND((E6/D6),0)</f>
        <v>9521</v>
      </c>
      <c r="I6" s="4" t="e">
        <f>#REF!</f>
        <v>#REF!</v>
      </c>
      <c r="J6" s="4">
        <f t="shared" ref="J6:J11" si="18">S6</f>
        <v>0</v>
      </c>
      <c r="O6">
        <v>0</v>
      </c>
      <c r="P6">
        <v>779</v>
      </c>
      <c r="Q6">
        <f t="shared" ref="Q6:Q11" si="19">P6/1.2</f>
        <v>649.16666666666674</v>
      </c>
      <c r="R6" s="2">
        <v>8900000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53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ref="P10:P11" si="31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31"/>
        <v>0</v>
      </c>
      <c r="Q11">
        <f t="shared" si="19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325</v>
      </c>
      <c r="C16" s="49">
        <f>B16*1.2</f>
        <v>390</v>
      </c>
      <c r="D16" s="49">
        <f t="shared" ref="D16:D32" si="34">C16*1.2</f>
        <v>468</v>
      </c>
      <c r="E16" s="50">
        <f t="shared" ref="E16:E32" si="35">R16</f>
        <v>5600000</v>
      </c>
      <c r="F16" s="49">
        <f t="shared" ref="F16:F32" si="36">ROUND((E16/B16),0)</f>
        <v>17231</v>
      </c>
      <c r="G16" s="49">
        <f t="shared" ref="G16:G32" si="37">ROUND((E16/C16),0)</f>
        <v>14359</v>
      </c>
      <c r="H16" s="49">
        <f t="shared" ref="H16:H32" si="38">ROUND((E16/D16),0)</f>
        <v>11966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325</v>
      </c>
      <c r="R16" s="52">
        <v>5600000</v>
      </c>
    </row>
    <row r="17" spans="1:18" ht="14.25" customHeight="1" x14ac:dyDescent="0.25">
      <c r="A17" s="4">
        <f t="shared" si="32"/>
        <v>0</v>
      </c>
      <c r="B17" s="4">
        <f t="shared" si="33"/>
        <v>675</v>
      </c>
      <c r="C17" s="4">
        <f t="shared" ref="C17:C32" si="41">B17*1.2</f>
        <v>810</v>
      </c>
      <c r="D17" s="4">
        <f t="shared" si="34"/>
        <v>972</v>
      </c>
      <c r="E17" s="5">
        <f t="shared" si="35"/>
        <v>10500000</v>
      </c>
      <c r="F17" s="9">
        <f t="shared" si="36"/>
        <v>15556</v>
      </c>
      <c r="G17" s="9">
        <f t="shared" si="37"/>
        <v>12963</v>
      </c>
      <c r="H17" s="9">
        <f t="shared" si="38"/>
        <v>10802</v>
      </c>
      <c r="I17" s="4" t="e">
        <f>#REF!</f>
        <v>#REF!</v>
      </c>
      <c r="J17" s="4">
        <f t="shared" si="39"/>
        <v>0</v>
      </c>
      <c r="O17">
        <v>0</v>
      </c>
      <c r="P17">
        <v>810</v>
      </c>
      <c r="Q17">
        <f t="shared" si="40"/>
        <v>675</v>
      </c>
      <c r="R17" s="2">
        <v>10500000</v>
      </c>
    </row>
    <row r="18" spans="1:18" ht="14.25" customHeight="1" x14ac:dyDescent="0.25">
      <c r="A18" s="4">
        <f t="shared" si="32"/>
        <v>0</v>
      </c>
      <c r="B18" s="4">
        <f t="shared" si="33"/>
        <v>610</v>
      </c>
      <c r="C18" s="4">
        <f t="shared" si="41"/>
        <v>732</v>
      </c>
      <c r="D18" s="4">
        <f t="shared" si="34"/>
        <v>878.4</v>
      </c>
      <c r="E18" s="5">
        <f t="shared" si="35"/>
        <v>11000000</v>
      </c>
      <c r="F18" s="9">
        <f t="shared" si="36"/>
        <v>18033</v>
      </c>
      <c r="G18" s="9">
        <f t="shared" si="37"/>
        <v>15027</v>
      </c>
      <c r="H18" s="9">
        <f t="shared" si="38"/>
        <v>12523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610</v>
      </c>
      <c r="R18" s="2">
        <v>11000000</v>
      </c>
    </row>
    <row r="19" spans="1:18" s="51" customFormat="1" ht="14.25" customHeight="1" x14ac:dyDescent="0.25">
      <c r="A19" s="49">
        <f t="shared" ref="A19" si="42">N19</f>
        <v>0</v>
      </c>
      <c r="B19" s="49">
        <f t="shared" ref="B19" si="43">Q19</f>
        <v>610</v>
      </c>
      <c r="C19" s="49">
        <f t="shared" ref="C19" si="44">B19*1.2</f>
        <v>732</v>
      </c>
      <c r="D19" s="49">
        <f t="shared" ref="D19" si="45">C19*1.2</f>
        <v>878.4</v>
      </c>
      <c r="E19" s="50">
        <f t="shared" ref="E19" si="46">R19</f>
        <v>11000000</v>
      </c>
      <c r="F19" s="49">
        <f t="shared" ref="F19" si="47">ROUND((E19/B19),0)</f>
        <v>18033</v>
      </c>
      <c r="G19" s="49">
        <f t="shared" ref="G19" si="48">ROUND((E19/C19),0)</f>
        <v>15027</v>
      </c>
      <c r="H19" s="49">
        <f t="shared" ref="H19" si="49">ROUND((E19/D19),0)</f>
        <v>12523</v>
      </c>
      <c r="I19" s="49" t="e">
        <f>#REF!</f>
        <v>#REF!</v>
      </c>
      <c r="J19" s="49">
        <f t="shared" ref="J19" si="50">S19</f>
        <v>0</v>
      </c>
      <c r="O19" s="51">
        <v>0</v>
      </c>
      <c r="P19" s="51">
        <f t="shared" ref="P19" si="51">O19/1.2</f>
        <v>0</v>
      </c>
      <c r="Q19" s="51">
        <v>610</v>
      </c>
      <c r="R19" s="52">
        <v>11000000</v>
      </c>
    </row>
    <row r="20" spans="1:18" ht="14.25" customHeight="1" x14ac:dyDescent="0.25">
      <c r="A20" s="4">
        <f t="shared" si="32"/>
        <v>0</v>
      </c>
      <c r="B20" s="4">
        <f t="shared" si="33"/>
        <v>480</v>
      </c>
      <c r="C20" s="4">
        <f t="shared" si="41"/>
        <v>576</v>
      </c>
      <c r="D20" s="4">
        <f t="shared" si="34"/>
        <v>691.19999999999993</v>
      </c>
      <c r="E20" s="5">
        <f t="shared" si="35"/>
        <v>7000000</v>
      </c>
      <c r="F20" s="9">
        <f t="shared" si="36"/>
        <v>14583</v>
      </c>
      <c r="G20" s="9">
        <f t="shared" si="37"/>
        <v>12153</v>
      </c>
      <c r="H20" s="9">
        <f t="shared" si="38"/>
        <v>10127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480</v>
      </c>
      <c r="R20" s="2">
        <v>7000000</v>
      </c>
    </row>
    <row r="21" spans="1:18" ht="14.25" customHeight="1" x14ac:dyDescent="0.25">
      <c r="A21" s="4">
        <f t="shared" ref="A21:A24" si="52">N21</f>
        <v>0</v>
      </c>
      <c r="B21" s="4">
        <f t="shared" ref="B21:B24" si="53">Q21</f>
        <v>340</v>
      </c>
      <c r="C21" s="4">
        <f t="shared" ref="C21:C24" si="54">B21*1.2</f>
        <v>408</v>
      </c>
      <c r="D21" s="4">
        <f t="shared" ref="D21:D24" si="55">C21*1.2</f>
        <v>489.59999999999997</v>
      </c>
      <c r="E21" s="5">
        <f t="shared" ref="E21:E24" si="56">R21</f>
        <v>5800000</v>
      </c>
      <c r="F21" s="9">
        <f t="shared" ref="F21:F24" si="57">ROUND((E21/B21),0)</f>
        <v>17059</v>
      </c>
      <c r="G21" s="9">
        <f t="shared" ref="G21:G24" si="58">ROUND((E21/C21),0)</f>
        <v>14216</v>
      </c>
      <c r="H21" s="9">
        <f t="shared" ref="H21:H24" si="59">ROUND((E21/D21),0)</f>
        <v>11846</v>
      </c>
      <c r="I21" s="4" t="e">
        <f>#REF!</f>
        <v>#REF!</v>
      </c>
      <c r="J21" s="4">
        <f t="shared" ref="J21:J24" si="60">S21</f>
        <v>0</v>
      </c>
      <c r="O21">
        <v>0</v>
      </c>
      <c r="P21">
        <f t="shared" ref="P21:P24" si="61">O21/1.2</f>
        <v>0</v>
      </c>
      <c r="Q21">
        <v>340</v>
      </c>
      <c r="R21" s="2">
        <v>5800000</v>
      </c>
    </row>
    <row r="22" spans="1:18" ht="14.25" customHeight="1" x14ac:dyDescent="0.25">
      <c r="A22" s="4">
        <f t="shared" si="52"/>
        <v>0</v>
      </c>
      <c r="B22" s="4">
        <f t="shared" si="53"/>
        <v>0</v>
      </c>
      <c r="C22" s="4">
        <f t="shared" si="54"/>
        <v>0</v>
      </c>
      <c r="D22" s="4">
        <f t="shared" si="55"/>
        <v>0</v>
      </c>
      <c r="E22" s="5">
        <f t="shared" si="56"/>
        <v>0</v>
      </c>
      <c r="F22" s="9" t="e">
        <f t="shared" si="57"/>
        <v>#DIV/0!</v>
      </c>
      <c r="G22" s="9" t="e">
        <f t="shared" si="58"/>
        <v>#DIV/0!</v>
      </c>
      <c r="H22" s="9" t="e">
        <f t="shared" si="59"/>
        <v>#DIV/0!</v>
      </c>
      <c r="I22" s="4" t="e">
        <f>#REF!</f>
        <v>#REF!</v>
      </c>
      <c r="J22" s="4">
        <f t="shared" si="60"/>
        <v>0</v>
      </c>
      <c r="O22">
        <v>0</v>
      </c>
      <c r="P22">
        <f t="shared" si="61"/>
        <v>0</v>
      </c>
      <c r="Q22">
        <f t="shared" ref="Q22:Q24" si="62">P22/1.2</f>
        <v>0</v>
      </c>
      <c r="R22" s="2">
        <v>0</v>
      </c>
    </row>
    <row r="23" spans="1:18" ht="14.25" customHeight="1" x14ac:dyDescent="0.25">
      <c r="A23" s="4">
        <f t="shared" si="52"/>
        <v>0</v>
      </c>
      <c r="B23" s="4">
        <f t="shared" si="53"/>
        <v>0</v>
      </c>
      <c r="C23" s="4">
        <f t="shared" si="54"/>
        <v>0</v>
      </c>
      <c r="D23" s="4">
        <f t="shared" si="55"/>
        <v>0</v>
      </c>
      <c r="E23" s="5">
        <f t="shared" si="56"/>
        <v>0</v>
      </c>
      <c r="F23" s="9" t="e">
        <f t="shared" si="57"/>
        <v>#DIV/0!</v>
      </c>
      <c r="G23" s="9" t="e">
        <f t="shared" si="58"/>
        <v>#DIV/0!</v>
      </c>
      <c r="H23" s="9" t="e">
        <f t="shared" si="59"/>
        <v>#DIV/0!</v>
      </c>
      <c r="I23" s="4" t="e">
        <f>#REF!</f>
        <v>#REF!</v>
      </c>
      <c r="J23" s="4">
        <f t="shared" si="60"/>
        <v>0</v>
      </c>
      <c r="O23">
        <v>0</v>
      </c>
      <c r="P23">
        <f t="shared" si="61"/>
        <v>0</v>
      </c>
      <c r="Q23">
        <f t="shared" si="62"/>
        <v>0</v>
      </c>
      <c r="R23" s="2">
        <v>0</v>
      </c>
    </row>
    <row r="24" spans="1:18" ht="14.25" customHeight="1" x14ac:dyDescent="0.25">
      <c r="A24" s="4">
        <f t="shared" si="52"/>
        <v>0</v>
      </c>
      <c r="B24" s="4">
        <f t="shared" si="53"/>
        <v>0</v>
      </c>
      <c r="C24" s="4">
        <f t="shared" si="54"/>
        <v>0</v>
      </c>
      <c r="D24" s="4">
        <f t="shared" si="55"/>
        <v>0</v>
      </c>
      <c r="E24" s="5">
        <f t="shared" si="56"/>
        <v>0</v>
      </c>
      <c r="F24" s="9" t="e">
        <f t="shared" si="57"/>
        <v>#DIV/0!</v>
      </c>
      <c r="G24" s="9" t="e">
        <f t="shared" si="58"/>
        <v>#DIV/0!</v>
      </c>
      <c r="H24" s="9" t="e">
        <f t="shared" si="59"/>
        <v>#DIV/0!</v>
      </c>
      <c r="I24" s="4" t="e">
        <f>#REF!</f>
        <v>#REF!</v>
      </c>
      <c r="J24" s="4">
        <f t="shared" si="60"/>
        <v>0</v>
      </c>
      <c r="O24">
        <v>0</v>
      </c>
      <c r="P24">
        <f t="shared" si="61"/>
        <v>0</v>
      </c>
      <c r="Q24">
        <f t="shared" si="6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37</v>
      </c>
      <c r="F40" s="7">
        <v>423</v>
      </c>
      <c r="S40" s="10"/>
      <c r="T40" s="10"/>
      <c r="U40" s="34" t="s">
        <v>22</v>
      </c>
      <c r="V40" s="35">
        <v>1996</v>
      </c>
      <c r="W40" s="33" t="s">
        <v>40</v>
      </c>
      <c r="X40" s="18"/>
      <c r="Y40" s="7"/>
    </row>
    <row r="41" spans="1:25" ht="16.5" x14ac:dyDescent="0.3">
      <c r="F41" s="7">
        <f>F40*1.2</f>
        <v>507.59999999999997</v>
      </c>
      <c r="G41" s="6"/>
      <c r="H41" s="6"/>
      <c r="S41" s="10"/>
      <c r="T41" s="10"/>
      <c r="U41" s="36" t="s">
        <v>23</v>
      </c>
      <c r="V41" s="35">
        <f>V39-V40</f>
        <v>28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-32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508*2500</f>
        <v>1270000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52.5" customHeight="1" x14ac:dyDescent="0.3">
      <c r="P45" s="47" t="s">
        <v>36</v>
      </c>
      <c r="Q45" s="47"/>
      <c r="R45" s="47"/>
      <c r="S45" s="47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V46*28/60</f>
        <v>42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0.42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533400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38</v>
      </c>
      <c r="V50" s="41">
        <v>423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17000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7191000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6657600</v>
      </c>
      <c r="W53" s="48"/>
      <c r="X53" s="26"/>
      <c r="Y53" s="7"/>
    </row>
    <row r="54" spans="15:25" ht="16.5" x14ac:dyDescent="0.3">
      <c r="P54" s="13" t="s">
        <v>14</v>
      </c>
      <c r="Q54" s="47" t="s">
        <v>39</v>
      </c>
      <c r="R54" s="47"/>
      <c r="S54" s="47"/>
      <c r="T54" s="11"/>
      <c r="U54" s="42" t="s">
        <v>31</v>
      </c>
      <c r="V54" s="43">
        <f>V53*0.9</f>
        <v>5991840</v>
      </c>
      <c r="W54" s="33"/>
      <c r="X54" s="28"/>
      <c r="Y54" s="7"/>
    </row>
    <row r="55" spans="15:25" ht="16.5" x14ac:dyDescent="0.3">
      <c r="Q55" s="47"/>
      <c r="R55" s="47"/>
      <c r="S55" s="47"/>
      <c r="T55" s="10"/>
      <c r="U55" s="42" t="s">
        <v>32</v>
      </c>
      <c r="V55" s="44">
        <f>V53*0.8</f>
        <v>5326080</v>
      </c>
      <c r="W55" s="33"/>
      <c r="X55" s="29"/>
      <c r="Y55" s="7"/>
    </row>
    <row r="56" spans="15:25" ht="16.5" x14ac:dyDescent="0.3">
      <c r="Q56" s="47"/>
      <c r="R56" s="47"/>
      <c r="S56" s="47"/>
      <c r="T56" s="10"/>
      <c r="U56" s="42" t="s">
        <v>33</v>
      </c>
      <c r="V56" s="45">
        <f>V53*0.025/12</f>
        <v>13870</v>
      </c>
      <c r="W56" s="33"/>
      <c r="X56" s="30"/>
      <c r="Y56" s="7"/>
    </row>
    <row r="57" spans="15:25" ht="15.75" x14ac:dyDescent="0.25">
      <c r="O57" s="10"/>
      <c r="P57" s="10"/>
      <c r="Q57" s="47"/>
      <c r="R57" s="47"/>
      <c r="S57" s="47"/>
      <c r="T57" s="10"/>
      <c r="U57" s="17"/>
      <c r="V57" s="19"/>
      <c r="W57" s="21"/>
      <c r="X57" s="26"/>
      <c r="Y57" s="7"/>
    </row>
    <row r="58" spans="15:25" ht="15.75" x14ac:dyDescent="0.25">
      <c r="Q58" s="47"/>
      <c r="R58" s="47"/>
      <c r="S58" s="47"/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4">
    <mergeCell ref="A15:R15"/>
    <mergeCell ref="A2:R2"/>
    <mergeCell ref="P45:S45"/>
    <mergeCell ref="Q54:S5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N35:O35"/>
  <sheetViews>
    <sheetView topLeftCell="A4" zoomScaleNormal="100" workbookViewId="0">
      <selection activeCell="O36" sqref="O36"/>
    </sheetView>
  </sheetViews>
  <sheetFormatPr defaultRowHeight="15" x14ac:dyDescent="0.25"/>
  <sheetData>
    <row r="35" spans="14:15" x14ac:dyDescent="0.25">
      <c r="N35">
        <v>56.5</v>
      </c>
      <c r="O35">
        <f>N35*10.764</f>
        <v>608.16599999999994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N36:O36"/>
  <sheetViews>
    <sheetView topLeftCell="A4" workbookViewId="0">
      <selection activeCell="O37" sqref="O37"/>
    </sheetView>
  </sheetViews>
  <sheetFormatPr defaultRowHeight="15" x14ac:dyDescent="0.25"/>
  <sheetData>
    <row r="36" spans="14:15" x14ac:dyDescent="0.25">
      <c r="N36">
        <v>72.36</v>
      </c>
      <c r="O36">
        <f>N36*10.764</f>
        <v>778.88303999999994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8"/>
  <sheetViews>
    <sheetView workbookViewId="0">
      <selection activeCell="Q39" sqref="Q39"/>
    </sheetView>
  </sheetViews>
  <sheetFormatPr defaultRowHeight="15" x14ac:dyDescent="0.25"/>
  <sheetData>
    <row r="1" spans="1:1" x14ac:dyDescent="0.25">
      <c r="A1" s="6"/>
    </row>
    <row r="38" spans="16:17" x14ac:dyDescent="0.25">
      <c r="P38">
        <v>39.301000000000002</v>
      </c>
      <c r="Q38">
        <f>P38*10.764</f>
        <v>423.03596399999998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N39:O39"/>
  <sheetViews>
    <sheetView topLeftCell="A4" zoomScaleNormal="100" workbookViewId="0">
      <selection activeCell="O40" sqref="O40"/>
    </sheetView>
  </sheetViews>
  <sheetFormatPr defaultRowHeight="15" x14ac:dyDescent="0.25"/>
  <sheetData>
    <row r="39" spans="14:15" x14ac:dyDescent="0.25">
      <c r="N39">
        <v>39.301000000000002</v>
      </c>
      <c r="O39">
        <f>N39*10.764</f>
        <v>423.03596399999998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2024-02-22T11:58:01Z</dcterms:modified>
</cp:coreProperties>
</file>