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DEBANSHU SERVICES PVT LTD - SBI\"/>
    </mc:Choice>
  </mc:AlternateContent>
  <xr:revisionPtr revIDLastSave="0" documentId="13_ncr:1_{DCE83195-6B5E-4989-8EE4-1BCB530F7D3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<sst xmlns="http://schemas.openxmlformats.org/spreadsheetml/2006/main" count="50" uniqueCount="44">
  <si>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</si>
  <si>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</si>
  <si>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</si>
  <si>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</si>
  <si>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</si>
  <si>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</si>
  <si>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</si>
  <si>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</si>
  <si>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</si>
  <si>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</si>
  <si>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</si>
  <si>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</si>
  <si>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</si>
  <si>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</si>
  <si>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</si>
  <si>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</si>
  <si>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</si>
  <si>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</si>
  <si>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</si>
  <si>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</si>
  <si>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</si>
  <si>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</si>
  <si>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</si>
  <si>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</si>
  <si>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</si>
  <si>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</si>
  <si>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</si>
  <si>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</si>
  <si>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</si>
  <si>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</si>
  <si>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</si>
  <si>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</si>
  <si>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</si>
  <si>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</si>
  <si>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</si>
  <si>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</si>
  <si>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</si>
  <si>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</si>
  <si>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</si>
  <si>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</si>
  <si>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SME Nagpur Branch ) -  DEBANSHU SERVICES PVT LTD</t>
  </si>
  <si>
    <t>Agree CA</t>
  </si>
  <si>
    <t>Same Bldg</t>
  </si>
  <si>
    <t>As per Full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</si>
</sst>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125459</xdr:colOff>
      <xdr:row>49</xdr:row>
      <xdr:rowOff>144134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71B4FC-8194-4653-8B56-8D3A503D9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07859" cy="90214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45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E325DA-1E96-46CD-8871-C7DABA07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86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0</xdr:row>
      <xdr:rowOff>0</xdr:rowOff>
    </xdr:from>
    <xdr:to>
      <xdr:col>22</xdr:col>
      <xdr:colOff>382573</xdr:colOff>
      <xdr:row>48</xdr:row>
      <xdr:rowOff>1276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EDD9BF-EF6E-4D00-9AEC-F4122EC7C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24125" y="0"/>
          <a:ext cx="11269648" cy="9145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87439</xdr:colOff>
      <xdr:row>50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05F1E0-7314-4216-996A-A848BC06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279439" cy="8459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459731</xdr:colOff>
      <xdr:row>47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368A44-702B-4FD4-BF63-1200E947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38131" cy="8926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221573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B33AA0-836A-41D3-A684-1ECC02B6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99973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354942</xdr:colOff>
      <xdr:row>51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AFB2BD-4E36-4F5D-838D-D166A586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33342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335889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FE5F0D-C818-4707-A3D3-F8AE50C6D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14289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47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5AE32-3D62-4E04-B906-E916514C2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94522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C5E07-366E-4213-A647-7D20FF6D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526416</xdr:colOff>
      <xdr:row>36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FED36-B096-448B-8D71-1E819097F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04816" cy="6811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X40" sqref="X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2" x14ac:dyDescent="0.25">
      <c r="A3" s="4">
        <f t="shared" ref="A3:A14" si="0">N3</f>
        <v>0</v>
      </c>
      <c r="B3" s="4">
        <f t="shared" ref="B3:B14" si="1">Q3</f>
        <v>448.33333333333337</v>
      </c>
      <c r="C3" s="4">
        <f>B3*1.2</f>
        <v>538</v>
      </c>
      <c r="D3" s="4">
        <f t="shared" ref="D3:D14" si="2">C3*1.2</f>
        <v>645.6</v>
      </c>
      <c r="E3" s="5">
        <f t="shared" ref="E3:E14" si="3">R3</f>
        <v>15100000</v>
      </c>
      <c r="F3" s="9">
        <f t="shared" ref="F3:F14" si="4">ROUND((E3/B3),0)</f>
        <v>33680</v>
      </c>
      <c r="G3" s="9">
        <f t="shared" ref="G3:G14" si="5">ROUND((E3/C3),0)</f>
        <v>28067</v>
      </c>
      <c r="H3" s="9">
        <f t="shared" ref="H3:H14" si="6">ROUND((E3/D3),0)</f>
        <v>23389</v>
      </c>
      <c r="I3" s="4" t="e">
        <f>#REF!</f>
        <v>#REF!</v>
      </c>
      <c r="J3" s="4">
        <f t="shared" ref="J3:J14" si="7">S3</f>
        <v>0</v>
      </c>
      <c r="O3">
        <v>0</v>
      </c>
      <c r="P3">
        <v>538</v>
      </c>
      <c r="Q3">
        <f t="shared" ref="P3:Q14" si="8">P3/1.2</f>
        <v>448.33333333333337</v>
      </c>
      <c r="R3" s="2">
        <v>15100000</v>
      </c>
    </row>
    <row r="4" spans="1:22" x14ac:dyDescent="0.25">
      <c r="A4" s="4">
        <f t="shared" ref="A4:A9" si="9">N4</f>
        <v>0</v>
      </c>
      <c r="B4" s="4">
        <f t="shared" ref="B4:B9" si="10">Q4</f>
        <v>1475</v>
      </c>
      <c r="C4" s="4">
        <f t="shared" ref="C4:C9" si="11">B4*1.2</f>
        <v>1770</v>
      </c>
      <c r="D4" s="4">
        <f t="shared" ref="D4:D9" si="12">C4*1.2</f>
        <v>2124</v>
      </c>
      <c r="E4" s="5">
        <f t="shared" ref="E4:E9" si="13">R4</f>
        <v>60000000</v>
      </c>
      <c r="F4" s="9">
        <f t="shared" ref="F4:F9" si="14">ROUND((E4/B4),0)</f>
        <v>40678</v>
      </c>
      <c r="G4" s="9">
        <f t="shared" ref="G4:G9" si="15">ROUND((E4/C4),0)</f>
        <v>33898</v>
      </c>
      <c r="H4" s="9">
        <f t="shared" ref="H4:H9" si="16">ROUND((E4/D4),0)</f>
        <v>28249</v>
      </c>
      <c r="I4" s="4" t="e">
        <f>#REF!</f>
        <v>#REF!</v>
      </c>
      <c r="J4" s="4" t="str">
        <f t="shared" ref="J4:J9" si="17">S4</f>
        <v>Same Bldg</v>
      </c>
      <c r="O4">
        <v>0</v>
      </c>
      <c r="P4">
        <f t="shared" ref="P4:P9" si="18">O4/1.2</f>
        <v>0</v>
      </c>
      <c r="Q4">
        <v>1475</v>
      </c>
      <c r="R4" s="2">
        <v>60000000</v>
      </c>
      <c r="S4" t="s">
        <v>42</v>
      </c>
    </row>
    <row r="5" spans="1:22" s="43" customFormat="1" x14ac:dyDescent="0.25">
      <c r="A5" s="44">
        <f t="shared" si="9"/>
        <v>0</v>
      </c>
      <c r="B5" s="44">
        <f t="shared" si="10"/>
        <v>1099.1666666666667</v>
      </c>
      <c r="C5" s="44">
        <f t="shared" si="11"/>
        <v>1319</v>
      </c>
      <c r="D5" s="44">
        <f t="shared" si="12"/>
        <v>1582.8</v>
      </c>
      <c r="E5" s="45">
        <f t="shared" si="13"/>
        <v>30100000</v>
      </c>
      <c r="F5" s="44">
        <f t="shared" si="14"/>
        <v>27384</v>
      </c>
      <c r="G5" s="44">
        <f t="shared" si="15"/>
        <v>22820</v>
      </c>
      <c r="H5" s="44">
        <f t="shared" si="16"/>
        <v>19017</v>
      </c>
      <c r="I5" s="44" t="e">
        <f>#REF!</f>
        <v>#REF!</v>
      </c>
      <c r="J5" s="44">
        <f t="shared" si="17"/>
        <v>0</v>
      </c>
      <c r="O5" s="43">
        <v>0</v>
      </c>
      <c r="P5" s="43">
        <v>1319</v>
      </c>
      <c r="Q5" s="43">
        <f t="shared" ref="Q4:Q9" si="19">P5/1.2</f>
        <v>1099.1666666666667</v>
      </c>
      <c r="R5" s="46">
        <v>30100000</v>
      </c>
    </row>
    <row r="6" spans="1:22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2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2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2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46"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  <c r="V14" s="7"/>
    </row>
    <row r="15" spans="1:22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2" x14ac:dyDescent="0.25">
      <c r="A16" s="4">
        <f t="shared" ref="A16:A28" si="32">N16</f>
        <v>0</v>
      </c>
      <c r="B16" s="4">
        <f t="shared" ref="B16:B28" si="33">Q16</f>
        <v>1254</v>
      </c>
      <c r="C16" s="4">
        <f>B16*1.2</f>
        <v>1504.8</v>
      </c>
      <c r="D16" s="4">
        <f t="shared" ref="D16:D28" si="34">C16*1.2</f>
        <v>1805.76</v>
      </c>
      <c r="E16" s="5">
        <f t="shared" ref="E16:E28" si="35">R16</f>
        <v>53500000</v>
      </c>
      <c r="F16" s="9">
        <f t="shared" ref="F16:F28" si="36">ROUND((E16/B16),0)</f>
        <v>42663</v>
      </c>
      <c r="G16" s="9">
        <f t="shared" ref="G16:G28" si="37">ROUND((E16/C16),0)</f>
        <v>35553</v>
      </c>
      <c r="H16" s="9">
        <f t="shared" ref="H16:H28" si="38">ROUND((E16/D16),0)</f>
        <v>29627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1254</v>
      </c>
      <c r="R16" s="2">
        <v>53500000</v>
      </c>
    </row>
    <row r="17" spans="1:24" s="7" customFormat="1" x14ac:dyDescent="0.25">
      <c r="A17" s="47">
        <f t="shared" si="32"/>
        <v>0</v>
      </c>
      <c r="B17" s="47">
        <f t="shared" si="33"/>
        <v>1684.0277777777781</v>
      </c>
      <c r="C17" s="47">
        <f t="shared" ref="C17:C28" si="41">B17*1.2</f>
        <v>2020.8333333333335</v>
      </c>
      <c r="D17" s="47">
        <f t="shared" si="34"/>
        <v>2425</v>
      </c>
      <c r="E17" s="48">
        <f t="shared" si="35"/>
        <v>48500000</v>
      </c>
      <c r="F17" s="47">
        <f t="shared" si="36"/>
        <v>28800</v>
      </c>
      <c r="G17" s="47">
        <f t="shared" si="37"/>
        <v>24000</v>
      </c>
      <c r="H17" s="47">
        <f t="shared" si="38"/>
        <v>20000</v>
      </c>
      <c r="I17" s="47" t="e">
        <f>#REF!</f>
        <v>#REF!</v>
      </c>
      <c r="J17" s="47">
        <f t="shared" si="39"/>
        <v>0</v>
      </c>
      <c r="O17" s="7">
        <v>2425</v>
      </c>
      <c r="P17" s="7">
        <f t="shared" si="40"/>
        <v>2020.8333333333335</v>
      </c>
      <c r="Q17" s="7">
        <f t="shared" si="40"/>
        <v>1684.0277777777781</v>
      </c>
      <c r="R17" s="49">
        <v>48500000</v>
      </c>
    </row>
    <row r="18" spans="1:24" s="7" customFormat="1" x14ac:dyDescent="0.25">
      <c r="A18" s="47">
        <f t="shared" si="32"/>
        <v>0</v>
      </c>
      <c r="B18" s="47">
        <f t="shared" si="33"/>
        <v>1684.0277777777781</v>
      </c>
      <c r="C18" s="47">
        <f t="shared" si="41"/>
        <v>2020.8333333333335</v>
      </c>
      <c r="D18" s="47">
        <f t="shared" si="34"/>
        <v>2425</v>
      </c>
      <c r="E18" s="48">
        <f t="shared" si="35"/>
        <v>60000000</v>
      </c>
      <c r="F18" s="47">
        <f t="shared" si="36"/>
        <v>35629</v>
      </c>
      <c r="G18" s="47">
        <f t="shared" si="37"/>
        <v>29691</v>
      </c>
      <c r="H18" s="47">
        <f t="shared" si="38"/>
        <v>24742</v>
      </c>
      <c r="I18" s="47" t="e">
        <f>#REF!</f>
        <v>#REF!</v>
      </c>
      <c r="J18" s="47">
        <f t="shared" si="39"/>
        <v>0</v>
      </c>
      <c r="O18" s="7">
        <v>2425</v>
      </c>
      <c r="P18" s="7">
        <f t="shared" si="40"/>
        <v>2020.8333333333335</v>
      </c>
      <c r="Q18" s="7">
        <f t="shared" si="40"/>
        <v>1684.0277777777781</v>
      </c>
      <c r="R18" s="49">
        <v>60000000</v>
      </c>
    </row>
    <row r="19" spans="1:24" x14ac:dyDescent="0.25">
      <c r="A19" s="4">
        <f t="shared" si="32"/>
        <v>0</v>
      </c>
      <c r="B19" s="4">
        <f t="shared" si="33"/>
        <v>1279.1666666666667</v>
      </c>
      <c r="C19" s="4">
        <f t="shared" si="41"/>
        <v>1535</v>
      </c>
      <c r="D19" s="4">
        <f t="shared" si="34"/>
        <v>1842</v>
      </c>
      <c r="E19" s="5">
        <f t="shared" si="35"/>
        <v>57500000</v>
      </c>
      <c r="F19" s="9">
        <f t="shared" si="36"/>
        <v>44951</v>
      </c>
      <c r="G19" s="9">
        <f t="shared" si="37"/>
        <v>37459</v>
      </c>
      <c r="H19" s="9">
        <f t="shared" si="38"/>
        <v>31216</v>
      </c>
      <c r="I19" s="4" t="e">
        <f>#REF!</f>
        <v>#REF!</v>
      </c>
      <c r="J19" s="4">
        <f t="shared" si="39"/>
        <v>0</v>
      </c>
      <c r="O19">
        <v>0</v>
      </c>
      <c r="P19">
        <v>1535</v>
      </c>
      <c r="Q19">
        <f t="shared" si="40"/>
        <v>1279.1666666666667</v>
      </c>
      <c r="R19" s="2">
        <v>57500000</v>
      </c>
    </row>
    <row r="20" spans="1:24" x14ac:dyDescent="0.25">
      <c r="A20" s="4">
        <f t="shared" si="32"/>
        <v>0</v>
      </c>
      <c r="B20" s="4">
        <f t="shared" si="33"/>
        <v>311.11111111111114</v>
      </c>
      <c r="C20" s="4">
        <f t="shared" si="41"/>
        <v>373.33333333333337</v>
      </c>
      <c r="D20" s="4">
        <f t="shared" si="34"/>
        <v>448.00000000000006</v>
      </c>
      <c r="E20" s="5">
        <f t="shared" si="35"/>
        <v>16000000</v>
      </c>
      <c r="F20" s="9">
        <f t="shared" si="36"/>
        <v>51429</v>
      </c>
      <c r="G20" s="9">
        <f t="shared" si="37"/>
        <v>42857</v>
      </c>
      <c r="H20" s="9">
        <f t="shared" si="38"/>
        <v>35714</v>
      </c>
      <c r="I20" s="4" t="e">
        <f>#REF!</f>
        <v>#REF!</v>
      </c>
      <c r="J20" s="4">
        <f t="shared" si="39"/>
        <v>0</v>
      </c>
      <c r="O20">
        <v>448</v>
      </c>
      <c r="P20">
        <f t="shared" si="40"/>
        <v>373.33333333333337</v>
      </c>
      <c r="Q20">
        <f t="shared" si="40"/>
        <v>311.11111111111114</v>
      </c>
      <c r="R20" s="2">
        <v>16000000</v>
      </c>
    </row>
    <row r="21" spans="1:24" x14ac:dyDescent="0.25">
      <c r="A21" s="4">
        <f t="shared" si="32"/>
        <v>0</v>
      </c>
      <c r="B21" s="4">
        <f t="shared" si="33"/>
        <v>541.66666666666674</v>
      </c>
      <c r="C21" s="4">
        <f t="shared" si="41"/>
        <v>650.00000000000011</v>
      </c>
      <c r="D21" s="4">
        <f t="shared" si="34"/>
        <v>780.00000000000011</v>
      </c>
      <c r="E21" s="5">
        <f t="shared" si="35"/>
        <v>25000000</v>
      </c>
      <c r="F21" s="9">
        <f t="shared" si="36"/>
        <v>46154</v>
      </c>
      <c r="G21" s="9">
        <f t="shared" si="37"/>
        <v>38462</v>
      </c>
      <c r="H21" s="9">
        <f t="shared" si="38"/>
        <v>32051</v>
      </c>
      <c r="I21" s="4" t="e">
        <f>#REF!</f>
        <v>#REF!</v>
      </c>
      <c r="J21" s="4">
        <f t="shared" si="39"/>
        <v>0</v>
      </c>
      <c r="O21">
        <v>0</v>
      </c>
      <c r="P21" s="7">
        <v>650</v>
      </c>
      <c r="Q21">
        <f t="shared" si="40"/>
        <v>541.66666666666674</v>
      </c>
      <c r="R21" s="2">
        <v>25000000</v>
      </c>
    </row>
    <row r="22" spans="1:24" s="43" customFormat="1" x14ac:dyDescent="0.25">
      <c r="A22" s="44">
        <f t="shared" ref="A22:A24" si="42">N22</f>
        <v>0</v>
      </c>
      <c r="B22" s="44">
        <f t="shared" ref="B22:B24" si="43">Q22</f>
        <v>1008</v>
      </c>
      <c r="C22" s="44">
        <f t="shared" ref="C22:C24" si="44">B22*1.2</f>
        <v>1209.5999999999999</v>
      </c>
      <c r="D22" s="44">
        <f t="shared" ref="D22:D24" si="45">C22*1.2</f>
        <v>1451.5199999999998</v>
      </c>
      <c r="E22" s="45">
        <f t="shared" ref="E22:E24" si="46">R22</f>
        <v>30000000</v>
      </c>
      <c r="F22" s="44">
        <f t="shared" ref="F22:F24" si="47">ROUND((E22/B22),0)</f>
        <v>29762</v>
      </c>
      <c r="G22" s="44">
        <f t="shared" ref="G22:G24" si="48">ROUND((E22/C22),0)</f>
        <v>24802</v>
      </c>
      <c r="H22" s="44">
        <f t="shared" ref="H22:H24" si="49">ROUND((E22/D22),0)</f>
        <v>20668</v>
      </c>
      <c r="I22" s="44" t="e">
        <f>#REF!</f>
        <v>#REF!</v>
      </c>
      <c r="J22" s="44">
        <f t="shared" ref="J22:J24" si="50">S22</f>
        <v>0</v>
      </c>
      <c r="O22" s="43">
        <v>0</v>
      </c>
      <c r="P22" s="43">
        <f t="shared" ref="P22:P24" si="51">O22/1.2</f>
        <v>0</v>
      </c>
      <c r="Q22" s="43">
        <v>1008</v>
      </c>
      <c r="R22" s="46">
        <v>30000000</v>
      </c>
    </row>
    <row r="23" spans="1:24" s="43" customFormat="1" x14ac:dyDescent="0.25">
      <c r="A23" s="44">
        <f t="shared" si="42"/>
        <v>0</v>
      </c>
      <c r="B23" s="44">
        <f t="shared" si="43"/>
        <v>460</v>
      </c>
      <c r="C23" s="44">
        <f t="shared" si="44"/>
        <v>552</v>
      </c>
      <c r="D23" s="44">
        <f t="shared" si="45"/>
        <v>662.4</v>
      </c>
      <c r="E23" s="45">
        <f t="shared" si="46"/>
        <v>16000000</v>
      </c>
      <c r="F23" s="44">
        <f t="shared" si="47"/>
        <v>34783</v>
      </c>
      <c r="G23" s="44">
        <f t="shared" si="48"/>
        <v>28986</v>
      </c>
      <c r="H23" s="44">
        <f t="shared" si="49"/>
        <v>24155</v>
      </c>
      <c r="I23" s="44" t="e">
        <f>#REF!</f>
        <v>#REF!</v>
      </c>
      <c r="J23" s="44">
        <f t="shared" si="50"/>
        <v>0</v>
      </c>
      <c r="O23" s="43">
        <v>0</v>
      </c>
      <c r="P23" s="43">
        <f t="shared" si="51"/>
        <v>0</v>
      </c>
      <c r="Q23" s="43">
        <v>460</v>
      </c>
      <c r="R23" s="46">
        <v>16000000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3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T29" s="43"/>
      <c r="U29" s="17" t="s">
        <v>13</v>
      </c>
      <c r="V29" s="18"/>
      <c r="W29" s="19">
        <v>30000</v>
      </c>
      <c r="X29" s="20" t="s">
        <v>39</v>
      </c>
    </row>
    <row r="30" spans="1:24" ht="38.25" customHeight="1" x14ac:dyDescent="0.25">
      <c r="G30" s="43"/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27500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41</v>
      </c>
      <c r="E33">
        <v>137</v>
      </c>
      <c r="F33" s="7">
        <f>E33*10.764</f>
        <v>1474.6679999999999</v>
      </c>
      <c r="S33" s="10"/>
      <c r="T33" s="10"/>
      <c r="U33" s="17" t="s">
        <v>17</v>
      </c>
      <c r="V33" s="23"/>
      <c r="W33" s="24">
        <f>X33-X34</f>
        <v>8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52</v>
      </c>
      <c r="X34" s="24">
        <v>2016</v>
      </c>
      <c r="Y34" t="s">
        <v>43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12</v>
      </c>
      <c r="X36" s="24"/>
    </row>
    <row r="37" spans="4:25" ht="15.75" x14ac:dyDescent="0.25">
      <c r="U37" s="17"/>
      <c r="V37" s="26"/>
      <c r="W37" s="27">
        <f>W36%</f>
        <v>0.12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300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29700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1475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43807500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39426750</v>
      </c>
    </row>
    <row r="47" spans="4:25" ht="15.75" x14ac:dyDescent="0.25">
      <c r="S47" s="10"/>
      <c r="T47" s="10"/>
      <c r="U47" s="17" t="s">
        <v>26</v>
      </c>
      <c r="V47" s="23"/>
      <c r="W47" s="34">
        <f>W45*0.8</f>
        <v>35046000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3687500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4">
        <f>W45*0.025/12</f>
        <v>91265.625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X21" sqref="X2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2024-03-07T09:29:11Z</dcterms:modified>
</cp:coreProperties>
</file>