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3F56D0D-B070-4C3B-B5D0-BF6EF7B7016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1" l="1"/>
  <c r="F17" i="1" l="1"/>
  <c r="F13" i="1"/>
  <c r="E13" i="1"/>
  <c r="B20" i="1" l="1"/>
  <c r="F6" i="1"/>
  <c r="G6" i="1"/>
  <c r="G7" i="1" s="1"/>
  <c r="E6" i="1"/>
  <c r="F35" i="1"/>
  <c r="G35" i="1" s="1"/>
  <c r="C35" i="1"/>
  <c r="F38" i="1"/>
  <c r="G38" i="1" s="1"/>
  <c r="C38" i="1"/>
  <c r="B10" i="1"/>
  <c r="B11" i="1" s="1"/>
  <c r="B8" i="1"/>
  <c r="B6" i="1"/>
  <c r="B5" i="1"/>
  <c r="B14" i="1" s="1"/>
  <c r="H6" i="1" l="1"/>
  <c r="H8" i="1" s="1"/>
  <c r="H9" i="1" s="1"/>
  <c r="F7" i="1"/>
  <c r="B12" i="1"/>
  <c r="B13" i="1" s="1"/>
  <c r="B15" i="1" s="1"/>
  <c r="B17" i="1" s="1"/>
  <c r="C37" i="1"/>
  <c r="C36" i="1"/>
  <c r="B18" i="1" l="1"/>
  <c r="B19" i="1"/>
  <c r="B21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6" i="1"/>
  <c r="G36" i="1" s="1"/>
  <c r="G37" i="1"/>
  <c r="H35" i="1" l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<sst xmlns="http://schemas.openxmlformats.org/spreadsheetml/2006/main" count="31" uniqueCount="28">
  <si>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</si>
  <si>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</si>
  <si>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</si>
  <si>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</si>
  <si>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</si>
  <si>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</si>
  <si>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</si>
  <si>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</si>
  <si>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</si>
  <si>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</si>
  <si>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</si>
  <si>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</si>
  <si>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</si>
  <si>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</si>
  <si>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</si>
  <si>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</si>
  <si>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</si>
  <si>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</si>
  <si>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</si>
  <si>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</si>
  <si>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</si>
  <si>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</si>
  <si>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</si>
  <si>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</si>
  <si>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Terrace Area</t>
  </si>
  <si>
    <t>Measurement Carpet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</si>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</sst>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201670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489AA6-5B65-407E-B3F2-05E25E0A4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84070" cy="7868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582723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B5986B-1421-4353-B995-0BCB6705D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65123" cy="8230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49333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DF613-EDF7-4087-9D78-C1488B9D2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41333" cy="8183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45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0604F6-8197-4361-9BAF-EB663158C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583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363787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18E294-BB0D-40BE-BDF1-4B3E1DDE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65387" cy="8602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6B3049-4CF9-4CD0-9727-EEE8F2F12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497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23</xdr:col>
      <xdr:colOff>459221</xdr:colOff>
      <xdr:row>93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462010-543E-B2D8-1EF1-F144436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53500"/>
          <a:ext cx="14480021" cy="8926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515102</xdr:colOff>
      <xdr:row>34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7724FF-FE56-4F16-97B4-FFD809572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391902" cy="660174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467471</xdr:colOff>
      <xdr:row>36</xdr:row>
      <xdr:rowOff>172431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887FCA-D779-42B7-BBFE-78BFB913A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0" y="0"/>
          <a:ext cx="5344271" cy="7030431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35</xdr:col>
      <xdr:colOff>382329</xdr:colOff>
      <xdr:row>41</xdr:row>
      <xdr:rowOff>67748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CE9E28-6E9B-409D-8646-A97106220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190500"/>
          <a:ext cx="9526329" cy="7687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B19" sqref="B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11700</v>
      </c>
      <c r="C3" s="17"/>
      <c r="D3" s="10"/>
      <c r="E3">
        <v>2019</v>
      </c>
      <c r="F3" s="3">
        <v>2024</v>
      </c>
      <c r="G3" s="4">
        <f>F3-E3</f>
        <v>5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8900</v>
      </c>
      <c r="C5" s="17"/>
      <c r="D5" s="10"/>
      <c r="E5" s="41" t="s">
        <v>22</v>
      </c>
      <c r="F5" s="8" t="s">
        <v>23</v>
      </c>
      <c r="G5" s="14" t="s">
        <v>24</v>
      </c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E6">
        <f>55.22*10.764</f>
        <v>594.38807999999995</v>
      </c>
      <c r="F6" s="3">
        <f>60.742*10.764</f>
        <v>653.82688799999994</v>
      </c>
      <c r="G6">
        <f>17.76*10.764</f>
        <v>191.16864000000001</v>
      </c>
      <c r="H6" s="8">
        <f>E6+G6</f>
        <v>785.55671999999993</v>
      </c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5</v>
      </c>
      <c r="C7" s="20"/>
      <c r="D7" s="42"/>
      <c r="E7">
        <f>594+76</f>
        <v>670</v>
      </c>
      <c r="F7" s="3">
        <f>F6+G7</f>
        <v>730.29434399999991</v>
      </c>
      <c r="G7" s="5">
        <f>G6*40%</f>
        <v>76.467456000000013</v>
      </c>
      <c r="H7" s="8">
        <v>10000</v>
      </c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55</v>
      </c>
      <c r="C8" s="20"/>
      <c r="D8" s="42"/>
      <c r="F8" s="32"/>
      <c r="G8" s="5"/>
      <c r="H8" s="10">
        <f>H7*H6</f>
        <v>7855567.1999999993</v>
      </c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10">
        <f>H8/650</f>
        <v>12085.487999999999</v>
      </c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7.5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7.4999999999999997E-2</v>
      </c>
      <c r="C11" s="37"/>
      <c r="D11" s="43"/>
      <c r="E11">
        <v>594</v>
      </c>
      <c r="F11">
        <v>76</v>
      </c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210</v>
      </c>
      <c r="C12" s="21"/>
      <c r="D12" s="44"/>
      <c r="E12">
        <v>11000</v>
      </c>
      <c r="F12">
        <v>11000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2590</v>
      </c>
      <c r="C13" s="21"/>
      <c r="D13" s="44"/>
      <c r="E13">
        <f>E12*E11</f>
        <v>6534000</v>
      </c>
      <c r="F13">
        <f>F12*F11</f>
        <v>836000</v>
      </c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8900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11490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670</v>
      </c>
      <c r="C16" s="38"/>
      <c r="D16" s="8"/>
      <c r="E16" s="5" t="s">
        <v>25</v>
      </c>
      <c r="F16" s="5" t="s">
        <v>24</v>
      </c>
      <c r="G16" s="5"/>
      <c r="H16" s="6"/>
      <c r="M16" s="33"/>
    </row>
    <row r="17" spans="1:14" ht="16.5" x14ac:dyDescent="0.3">
      <c r="A17" s="16" t="s">
        <v>11</v>
      </c>
      <c r="B17" s="23">
        <f>B15*B16</f>
        <v>7698300</v>
      </c>
      <c r="C17" s="23"/>
      <c r="D17" s="10"/>
      <c r="E17" s="5">
        <v>693</v>
      </c>
      <c r="F17" s="36">
        <f>6.01*10.764</f>
        <v>64.691639999999992</v>
      </c>
      <c r="G17" s="5"/>
      <c r="H17" s="6"/>
      <c r="M17" s="5"/>
      <c r="N17" s="6"/>
    </row>
    <row r="18" spans="1:14" ht="16.5" x14ac:dyDescent="0.3">
      <c r="A18" s="16" t="s">
        <v>26</v>
      </c>
      <c r="B18" s="23">
        <f>B17*0.9</f>
        <v>6928470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27</v>
      </c>
      <c r="B19" s="23">
        <f>B17*0.8</f>
        <v>6158640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730*B4</f>
        <v>2044000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19245.75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769</v>
      </c>
      <c r="C27" s="8"/>
      <c r="D27" s="8"/>
      <c r="E27" s="8">
        <v>8000000</v>
      </c>
      <c r="F27" s="10">
        <f t="shared" ref="F27:F33" si="0">E27/B27</f>
        <v>10403.120936280884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682</v>
      </c>
      <c r="C28" s="8"/>
      <c r="D28" s="8"/>
      <c r="E28" s="8">
        <v>8109000</v>
      </c>
      <c r="F28" s="10">
        <f t="shared" si="0"/>
        <v>11890.029325513196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780</v>
      </c>
      <c r="C29" s="8"/>
      <c r="D29" s="8"/>
      <c r="E29" s="10">
        <v>7020000</v>
      </c>
      <c r="F29" s="10">
        <f t="shared" si="0"/>
        <v>9000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574</v>
      </c>
      <c r="C30" s="8"/>
      <c r="D30" s="8"/>
      <c r="E30" s="10">
        <v>7185000</v>
      </c>
      <c r="F30" s="10">
        <f t="shared" si="0"/>
        <v>12517.421602787457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 s="7">
        <v>594</v>
      </c>
      <c r="B35" s="7">
        <v>6500000</v>
      </c>
      <c r="C35">
        <f>B35/A35</f>
        <v>10942.760942760942</v>
      </c>
      <c r="D35">
        <v>390000</v>
      </c>
      <c r="E35">
        <v>30000</v>
      </c>
      <c r="F35">
        <f>E35+D35+B35</f>
        <v>6920000</v>
      </c>
      <c r="G35">
        <f>F35/A35</f>
        <v>11649.831649831649</v>
      </c>
      <c r="H35" s="6" t="e">
        <f>F35/#REF!</f>
        <v>#REF!</v>
      </c>
    </row>
    <row r="36" spans="1:8" x14ac:dyDescent="0.25">
      <c r="C36" t="e">
        <f>B36/A36</f>
        <v>#DIV/0!</v>
      </c>
      <c r="D36">
        <v>100</v>
      </c>
      <c r="E36">
        <v>100</v>
      </c>
      <c r="F36">
        <f>E36+D36+B36</f>
        <v>200</v>
      </c>
      <c r="G36" t="e">
        <f>F36/A36</f>
        <v>#DIV/0!</v>
      </c>
      <c r="H36" s="6" t="e">
        <f>F36/#REF!</f>
        <v>#REF!</v>
      </c>
    </row>
    <row r="37" spans="1:8" x14ac:dyDescent="0.25">
      <c r="C37" t="e">
        <f>B37/A37</f>
        <v>#DIV/0!</v>
      </c>
      <c r="G37" t="e">
        <f>F37/#REF!</f>
        <v>#REF!</v>
      </c>
    </row>
    <row r="38" spans="1:8" ht="15.75" x14ac:dyDescent="0.25">
      <c r="A38" s="30"/>
      <c r="C38" t="e">
        <f>B38/A38</f>
        <v>#DIV/0!</v>
      </c>
      <c r="D38">
        <v>272000</v>
      </c>
      <c r="E38">
        <v>30000</v>
      </c>
      <c r="F38">
        <f>E38+D38+B38</f>
        <v>302000</v>
      </c>
      <c r="G38" t="e">
        <f>F38/A38</f>
        <v>#DIV/0!</v>
      </c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2024-02-24T07:46:11Z</dcterms:modified>
</cp:coreProperties>
</file>