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B808763-C4FF-42D0-8BD6-C1168CCDDB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1" sheetId="6" r:id="rId4"/>
    <sheet name="Sheet2" sheetId="7" r:id="rId5"/>
    <sheet name="Sheet3" sheetId="8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1" i="5" l="1"/>
  <c r="I17" i="5"/>
  <c r="B9" i="5"/>
  <c r="I11" i="5"/>
  <c r="E40" i="5"/>
  <c r="E39" i="5"/>
  <c r="J9" i="5"/>
  <c r="I9" i="5"/>
  <c r="I32" i="5"/>
  <c r="I33" i="5" l="1"/>
  <c r="I36" i="5"/>
  <c r="J44" i="5"/>
  <c r="K44" i="5" s="1"/>
  <c r="G44" i="5"/>
  <c r="J43" i="5"/>
  <c r="K43" i="5" s="1"/>
  <c r="G43" i="5"/>
  <c r="L9" i="5"/>
  <c r="G40" i="5"/>
  <c r="B19" i="5" l="1"/>
  <c r="I35" i="5"/>
  <c r="I34" i="5"/>
  <c r="J42" i="5"/>
  <c r="K42" i="5" s="1"/>
  <c r="G42" i="5"/>
  <c r="J41" i="5"/>
  <c r="G41" i="5"/>
  <c r="M40" i="5"/>
  <c r="J40" i="5"/>
  <c r="L40" i="5" s="1"/>
  <c r="J39" i="5"/>
  <c r="G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B8" i="5" s="1"/>
  <c r="L39" i="5" l="1"/>
  <c r="N39" i="5"/>
  <c r="K41" i="5"/>
  <c r="L41" i="5"/>
  <c r="B13" i="5"/>
  <c r="B14" i="5" s="1"/>
  <c r="B15" i="5" s="1"/>
  <c r="B20" i="5" s="1"/>
  <c r="K39" i="5"/>
  <c r="K40" i="5"/>
  <c r="B26" i="5" l="1"/>
  <c r="B25" i="5"/>
  <c r="B23" i="5"/>
  <c r="B21" i="5"/>
  <c r="B22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<sst xmlns="http://schemas.openxmlformats.org/spreadsheetml/2006/main" count="27" uniqueCount="27">
  <si>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</si>
  <si>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</si>
  <si>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</si>
  <si>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</si>
  <si>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</si>
  <si>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</si>
  <si>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</si>
  <si>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</si>
  <si>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</si>
  <si>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</si>
  <si>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</si>
  <si>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</si>
  <si>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</si>
  <si>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</si>
  <si>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</si>
  <si>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</si>
  <si>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</si>
  <si>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</si>
  <si>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</si>
  <si>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</si>
  <si>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</si>
  <si>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</si>
  <si>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</si>
  <si>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</si>
  <si>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</si>
  <si>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Carpet area</t>
  </si>
  <si>
    <t>Balcony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</si>
</sst>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515953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4BB33B-B04F-4C3D-B165-0463D6C7B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88753" cy="7840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4D1F28-F1E5-4867-A74E-A6AA0B84F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56FF5-C30E-421E-9403-31F5038B3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543681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781B2-1F7E-4428-916F-6792A4BD1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0481" cy="745911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562734</xdr:colOff>
      <xdr:row>37</xdr:row>
      <xdr:rowOff>162931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B6633E-4DD7-496D-AA66-E0EFBD8E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39534" cy="7211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68046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61B6BE-997D-4DDD-BB92-D59E6F75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21646" cy="6306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4"/>
  <sheetViews>
    <sheetView tabSelected="1" topLeftCell="A10" workbookViewId="0">
      <selection activeCell="E34" sqref="E34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2009</v>
      </c>
      <c r="C6" s="4"/>
      <c r="D6" s="3"/>
      <c r="I6" s="3">
        <v>2009</v>
      </c>
      <c r="J6" s="3">
        <v>2024</v>
      </c>
      <c r="K6" s="3">
        <f>J6-I6</f>
        <v>15</v>
      </c>
      <c r="L6" s="3">
        <f>K6-60</f>
        <v>-45</v>
      </c>
    </row>
    <row r="7" spans="1:12" ht="16.5" x14ac:dyDescent="0.3">
      <c r="A7" s="4" t="s">
        <v>6</v>
      </c>
      <c r="B7" s="4">
        <f>B5-B6</f>
        <v>15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-45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470*2600</f>
        <v>1222000</v>
      </c>
      <c r="C9" s="8"/>
      <c r="D9" s="7"/>
      <c r="H9" s="12"/>
      <c r="I9" s="13">
        <f>36.39*10.764</f>
        <v>391.70195999999999</v>
      </c>
      <c r="J9" s="13">
        <f>I9*1.2</f>
        <v>470.04235199999994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>
        <v>15000</v>
      </c>
      <c r="J10" s="13">
        <v>11800</v>
      </c>
      <c r="K10" s="13"/>
    </row>
    <row r="11" spans="1:12" ht="16.5" x14ac:dyDescent="0.3">
      <c r="A11" s="4"/>
      <c r="B11" s="4"/>
      <c r="C11" s="4"/>
      <c r="D11" s="3"/>
      <c r="H11" s="12"/>
      <c r="I11" s="13">
        <f>I10*I9</f>
        <v>5875529.3999999994</v>
      </c>
      <c r="J11" s="13">
        <f>J10*J9</f>
        <v>5546499.7535999995</v>
      </c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22.5</v>
      </c>
      <c r="C13" s="4"/>
      <c r="D13" s="3"/>
    </row>
    <row r="14" spans="1:12" ht="16.5" x14ac:dyDescent="0.3">
      <c r="A14" s="4"/>
      <c r="B14" s="9">
        <f>B13%</f>
        <v>0.22500000000000001</v>
      </c>
      <c r="C14" s="9"/>
      <c r="D14" s="18"/>
    </row>
    <row r="15" spans="1:12" ht="16.5" x14ac:dyDescent="0.3">
      <c r="A15" s="4" t="s">
        <v>11</v>
      </c>
      <c r="B15" s="8">
        <f>ROUND((B9*B14),0)</f>
        <v>274950</v>
      </c>
      <c r="C15" s="8"/>
      <c r="D15" s="8"/>
      <c r="I15" t="s">
        <v>25</v>
      </c>
      <c r="J15" t="s">
        <v>26</v>
      </c>
    </row>
    <row r="16" spans="1:12" ht="16.5" x14ac:dyDescent="0.3">
      <c r="A16" s="4"/>
      <c r="B16" s="8"/>
      <c r="C16" s="8"/>
      <c r="D16" s="8"/>
      <c r="I16">
        <v>378</v>
      </c>
      <c r="J16">
        <v>99</v>
      </c>
    </row>
    <row r="17" spans="1:9" ht="16.5" x14ac:dyDescent="0.3">
      <c r="A17" s="4" t="s">
        <v>2</v>
      </c>
      <c r="B17" s="8">
        <v>392</v>
      </c>
      <c r="C17" s="8"/>
      <c r="D17" s="7"/>
      <c r="I17">
        <f>I16+J16</f>
        <v>477</v>
      </c>
    </row>
    <row r="18" spans="1:9" ht="16.5" x14ac:dyDescent="0.3">
      <c r="A18" s="4" t="s">
        <v>22</v>
      </c>
      <c r="B18" s="4">
        <v>14500</v>
      </c>
      <c r="C18" s="4"/>
      <c r="D18" s="3"/>
    </row>
    <row r="19" spans="1:9" ht="16.5" x14ac:dyDescent="0.3">
      <c r="A19" s="4" t="s">
        <v>12</v>
      </c>
      <c r="B19" s="8">
        <f>B18*B17</f>
        <v>5684000</v>
      </c>
      <c r="C19" s="8"/>
      <c r="D19" s="7"/>
    </row>
    <row r="20" spans="1:9" ht="16.5" x14ac:dyDescent="0.3">
      <c r="A20" s="10" t="s">
        <v>13</v>
      </c>
      <c r="B20" s="11">
        <f>B19-B15</f>
        <v>5409050</v>
      </c>
      <c r="C20" s="19"/>
      <c r="D20" s="19"/>
    </row>
    <row r="21" spans="1:9" ht="16.5" x14ac:dyDescent="0.3">
      <c r="A21" s="10" t="s">
        <v>14</v>
      </c>
      <c r="B21" s="11">
        <f>B20*0.9</f>
        <v>4868145</v>
      </c>
      <c r="C21" s="19"/>
      <c r="D21" s="19"/>
    </row>
    <row r="22" spans="1:9" ht="16.5" x14ac:dyDescent="0.3">
      <c r="A22" s="10" t="s">
        <v>15</v>
      </c>
      <c r="B22" s="11">
        <f>B20*0.8</f>
        <v>4327240</v>
      </c>
      <c r="C22" s="19"/>
      <c r="D22" s="19"/>
    </row>
    <row r="23" spans="1:9" ht="16.5" x14ac:dyDescent="0.3">
      <c r="A23" s="10" t="s">
        <v>16</v>
      </c>
      <c r="B23" s="11">
        <f>B20*0.03/12</f>
        <v>13522.625</v>
      </c>
      <c r="C23" s="19"/>
      <c r="D23" s="19"/>
    </row>
    <row r="25" spans="1:9" x14ac:dyDescent="0.25">
      <c r="B25" s="1">
        <f>B20/392</f>
        <v>13798.59693877551</v>
      </c>
    </row>
    <row r="26" spans="1:9" x14ac:dyDescent="0.25">
      <c r="B26" s="1">
        <f>B20/470</f>
        <v>11508.617021276596</v>
      </c>
    </row>
    <row r="30" spans="1:9" x14ac:dyDescent="0.25">
      <c r="E30" t="s">
        <v>17</v>
      </c>
    </row>
    <row r="31" spans="1:9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9" x14ac:dyDescent="0.25">
      <c r="D32" s="3">
        <v>635</v>
      </c>
      <c r="E32" s="5">
        <v>470</v>
      </c>
      <c r="F32" s="3">
        <v>7000000</v>
      </c>
      <c r="G32" s="3">
        <f t="shared" ref="G32:G37" si="0">F32/E32</f>
        <v>14893.617021276596</v>
      </c>
      <c r="H32" s="3">
        <f t="shared" ref="H32:H37" si="1">F32/D32</f>
        <v>11023.622047244095</v>
      </c>
      <c r="I32" s="3">
        <f>D32/E32</f>
        <v>1.3510638297872339</v>
      </c>
    </row>
    <row r="33" spans="4:14" x14ac:dyDescent="0.25">
      <c r="D33" s="3"/>
      <c r="E33" s="5">
        <v>400</v>
      </c>
      <c r="F33" s="3">
        <v>6500000</v>
      </c>
      <c r="G33" s="3">
        <f t="shared" si="0"/>
        <v>16250</v>
      </c>
      <c r="H33" s="3">
        <f>G33/1.2</f>
        <v>13541.666666666668</v>
      </c>
      <c r="I33" s="3" t="e">
        <f>F33/D33</f>
        <v>#DIV/0!</v>
      </c>
    </row>
    <row r="34" spans="4:14" x14ac:dyDescent="0.25">
      <c r="D34" s="3"/>
      <c r="E34" s="5">
        <v>400</v>
      </c>
      <c r="F34" s="7">
        <v>6300000</v>
      </c>
      <c r="G34" s="3">
        <f t="shared" si="0"/>
        <v>15750</v>
      </c>
      <c r="H34" s="3" t="e">
        <f t="shared" si="1"/>
        <v>#DIV/0!</v>
      </c>
      <c r="I34" s="3">
        <f>D34/E34</f>
        <v>0</v>
      </c>
    </row>
    <row r="35" spans="4:14" x14ac:dyDescent="0.25">
      <c r="D35" s="3"/>
      <c r="E35" s="5">
        <v>650</v>
      </c>
      <c r="F35" s="7">
        <v>8900000</v>
      </c>
      <c r="G35" s="6">
        <f t="shared" si="0"/>
        <v>13692.307692307691</v>
      </c>
      <c r="H35" s="6" t="e">
        <f t="shared" si="1"/>
        <v>#DIV/0!</v>
      </c>
      <c r="I35" s="3">
        <f>D35/E35</f>
        <v>0</v>
      </c>
    </row>
    <row r="36" spans="4:14" x14ac:dyDescent="0.25">
      <c r="D36" s="3"/>
      <c r="E36" s="6"/>
      <c r="F36" s="6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4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4" x14ac:dyDescent="0.25">
      <c r="E38" t="s">
        <v>21</v>
      </c>
    </row>
    <row r="39" spans="4:14" x14ac:dyDescent="0.25">
      <c r="D39" s="3"/>
      <c r="E39" s="3">
        <f>43.66*10.764</f>
        <v>469.95623999999992</v>
      </c>
      <c r="F39" s="2">
        <v>4975000</v>
      </c>
      <c r="G39" s="3">
        <f t="shared" ref="G39:G44" si="2">F39/E39</f>
        <v>10586.092015716189</v>
      </c>
      <c r="H39">
        <v>298500</v>
      </c>
      <c r="I39">
        <v>30000</v>
      </c>
      <c r="J39" s="3">
        <f t="shared" ref="J39:J44" si="3">I39+H39+F39</f>
        <v>5303500</v>
      </c>
      <c r="K39" s="3">
        <f t="shared" ref="K39:K44" si="4">J39/E39</f>
        <v>11285.093267407197</v>
      </c>
      <c r="L39" s="7" t="e">
        <f>J39/D39</f>
        <v>#DIV/0!</v>
      </c>
      <c r="M39" s="3"/>
      <c r="N39" t="e">
        <f>J39/D39</f>
        <v>#DIV/0!</v>
      </c>
    </row>
    <row r="40" spans="4:14" x14ac:dyDescent="0.25">
      <c r="D40" s="3"/>
      <c r="E40" s="2">
        <f>71.65*10.764</f>
        <v>771.24059999999997</v>
      </c>
      <c r="F40" s="2">
        <v>8500000</v>
      </c>
      <c r="G40" s="3">
        <f t="shared" si="2"/>
        <v>11021.204018564376</v>
      </c>
      <c r="H40">
        <v>595000</v>
      </c>
      <c r="I40">
        <v>30000</v>
      </c>
      <c r="J40" s="3">
        <f t="shared" si="3"/>
        <v>9125000</v>
      </c>
      <c r="K40" s="3">
        <f t="shared" si="4"/>
        <v>11831.586666988227</v>
      </c>
      <c r="L40" s="7" t="e">
        <f>J40/D40</f>
        <v>#DIV/0!</v>
      </c>
      <c r="M40" s="3" t="e">
        <f>F40/D40</f>
        <v>#DIV/0!</v>
      </c>
    </row>
    <row r="41" spans="4:14" x14ac:dyDescent="0.25">
      <c r="D41" s="3"/>
      <c r="E41" s="3"/>
      <c r="F41" s="3"/>
      <c r="G41" s="3" t="e">
        <f t="shared" si="2"/>
        <v>#DIV/0!</v>
      </c>
      <c r="H41" s="3">
        <v>51000</v>
      </c>
      <c r="I41" s="3">
        <v>30000</v>
      </c>
      <c r="J41" s="3">
        <f t="shared" si="3"/>
        <v>81000</v>
      </c>
      <c r="K41" s="3" t="e">
        <f t="shared" si="4"/>
        <v>#DIV/0!</v>
      </c>
      <c r="L41" s="3" t="e">
        <f>J41/D41</f>
        <v>#DIV/0!</v>
      </c>
      <c r="M41" s="3"/>
    </row>
    <row r="42" spans="4:14" x14ac:dyDescent="0.25">
      <c r="D42" s="3"/>
      <c r="E42" s="3"/>
      <c r="F42" s="3"/>
      <c r="G42" s="3" t="e">
        <f t="shared" si="2"/>
        <v>#DIV/0!</v>
      </c>
      <c r="H42" s="3">
        <v>726000</v>
      </c>
      <c r="I42" s="3">
        <v>30000</v>
      </c>
      <c r="J42" s="3">
        <f t="shared" si="3"/>
        <v>756000</v>
      </c>
      <c r="K42" s="3" t="e">
        <f t="shared" si="4"/>
        <v>#DIV/0!</v>
      </c>
      <c r="L42" s="3"/>
      <c r="M42" s="3"/>
    </row>
    <row r="43" spans="4:14" x14ac:dyDescent="0.25">
      <c r="G43" s="3" t="e">
        <f t="shared" si="2"/>
        <v>#DIV/0!</v>
      </c>
      <c r="H43">
        <v>1200000</v>
      </c>
      <c r="I43" s="3">
        <v>30000</v>
      </c>
      <c r="J43" s="3">
        <f t="shared" si="3"/>
        <v>1230000</v>
      </c>
      <c r="K43" s="3" t="e">
        <f t="shared" si="4"/>
        <v>#DIV/0!</v>
      </c>
    </row>
    <row r="44" spans="4:14" x14ac:dyDescent="0.25">
      <c r="G44" s="20" t="e">
        <f t="shared" si="2"/>
        <v>#DIV/0!</v>
      </c>
      <c r="H44">
        <v>900000</v>
      </c>
      <c r="I44" s="3">
        <v>30000</v>
      </c>
      <c r="J44" s="3">
        <f t="shared" si="3"/>
        <v>930000</v>
      </c>
      <c r="K44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</vt:lpstr>
      <vt:lpstr>Sheet7</vt:lpstr>
      <vt:lpstr>Sheet6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2024-02-20T12:42:25Z</dcterms:modified>
</cp:coreProperties>
</file>