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Premiere by Panache - Chembur\"/>
    </mc:Choice>
  </mc:AlternateContent>
  <xr:revisionPtr revIDLastSave="0" documentId="13_ncr:1_{24EAC80C-952A-4D11-A8BA-4ED5329E4CCF}" xr6:coauthVersionLast="47" xr6:coauthVersionMax="47" xr10:uidLastSave="{00000000-0000-0000-0000-000000000000}"/>
  <bookViews>
    <workbookView xWindow="-120" yWindow="-120" windowWidth="29040" windowHeight="15720" firstSheet="1" activeTab="9" xr2:uid="{00000000-000D-0000-FFFF-FFFF00000000}"/>
  </bookViews>
  <sheets>
    <sheet name="A to D Wing" sheetId="57" r:id="rId1"/>
    <sheet name="E - Wing " sheetId="77" r:id="rId2"/>
    <sheet name="E - Wing  (Sale)" sheetId="82" r:id="rId3"/>
    <sheet name="E - Wing  (Rehab)" sheetId="83" r:id="rId4"/>
    <sheet name="E - Wing  (PAP)" sheetId="84" r:id="rId5"/>
    <sheet name="Total" sheetId="79" r:id="rId6"/>
    <sheet name="Rera" sheetId="67" r:id="rId7"/>
    <sheet name="Typical Floor" sheetId="70" r:id="rId8"/>
    <sheet name="Rates" sheetId="72" r:id="rId9"/>
    <sheet name="IGR" sheetId="80" r:id="rId10"/>
    <sheet name="RR" sheetId="81" r:id="rId11"/>
  </sheets>
  <definedNames>
    <definedName name="_xlnm._FilterDatabase" localSheetId="0" hidden="1">'A to D Wing'!$E$2:$E$185</definedName>
    <definedName name="_xlnm._FilterDatabase" localSheetId="1" hidden="1">'E - Wing '!$L$1:$L$90</definedName>
    <definedName name="_xlnm._FilterDatabase" localSheetId="4" hidden="1">'E - Wing  (PAP)'!$L$1:$L$62</definedName>
    <definedName name="_xlnm._FilterDatabase" localSheetId="3" hidden="1">'E - Wing  (Rehab)'!$L$1:$L$9</definedName>
    <definedName name="_xlnm._FilterDatabase" localSheetId="2" hidden="1">'E - Wing  (Sale)'!$L$1:$L$25</definedName>
  </definedNames>
  <calcPr calcId="191029"/>
</workbook>
</file>

<file path=xl/calcChain.xml><?xml version="1.0" encoding="utf-8"?>
<calcChain xmlns="http://schemas.openxmlformats.org/spreadsheetml/2006/main">
  <c r="J8" i="79" l="1"/>
  <c r="E6" i="79"/>
  <c r="F6" i="79"/>
  <c r="G6" i="79"/>
  <c r="H6" i="79"/>
  <c r="E61" i="84"/>
  <c r="I60" i="84"/>
  <c r="J60" i="84" s="1"/>
  <c r="F60" i="84"/>
  <c r="K60" i="84" s="1"/>
  <c r="K59" i="84"/>
  <c r="I59" i="84"/>
  <c r="J59" i="84" s="1"/>
  <c r="F59" i="84"/>
  <c r="I58" i="84"/>
  <c r="J58" i="84" s="1"/>
  <c r="F58" i="84"/>
  <c r="K58" i="84" s="1"/>
  <c r="I57" i="84"/>
  <c r="J57" i="84" s="1"/>
  <c r="F57" i="84"/>
  <c r="K57" i="84" s="1"/>
  <c r="I56" i="84"/>
  <c r="J56" i="84" s="1"/>
  <c r="F56" i="84"/>
  <c r="K56" i="84" s="1"/>
  <c r="I55" i="84"/>
  <c r="J55" i="84" s="1"/>
  <c r="F55" i="84"/>
  <c r="K55" i="84" s="1"/>
  <c r="I54" i="84"/>
  <c r="J54" i="84" s="1"/>
  <c r="F54" i="84"/>
  <c r="K54" i="84" s="1"/>
  <c r="I53" i="84"/>
  <c r="J53" i="84" s="1"/>
  <c r="F53" i="84"/>
  <c r="K53" i="84" s="1"/>
  <c r="I52" i="84"/>
  <c r="J52" i="84" s="1"/>
  <c r="F52" i="84"/>
  <c r="K52" i="84" s="1"/>
  <c r="I51" i="84"/>
  <c r="J51" i="84" s="1"/>
  <c r="F51" i="84"/>
  <c r="K51" i="84" s="1"/>
  <c r="I50" i="84"/>
  <c r="J50" i="84" s="1"/>
  <c r="F50" i="84"/>
  <c r="K50" i="84" s="1"/>
  <c r="I49" i="84"/>
  <c r="J49" i="84" s="1"/>
  <c r="F49" i="84"/>
  <c r="K49" i="84" s="1"/>
  <c r="I48" i="84"/>
  <c r="J48" i="84" s="1"/>
  <c r="F48" i="84"/>
  <c r="K48" i="84" s="1"/>
  <c r="I47" i="84"/>
  <c r="J47" i="84" s="1"/>
  <c r="F47" i="84"/>
  <c r="K47" i="84" s="1"/>
  <c r="I46" i="84"/>
  <c r="J46" i="84" s="1"/>
  <c r="F46" i="84"/>
  <c r="K46" i="84" s="1"/>
  <c r="I45" i="84"/>
  <c r="J45" i="84" s="1"/>
  <c r="F45" i="84"/>
  <c r="K45" i="84" s="1"/>
  <c r="I44" i="84"/>
  <c r="J44" i="84" s="1"/>
  <c r="F44" i="84"/>
  <c r="K44" i="84" s="1"/>
  <c r="K43" i="84"/>
  <c r="I43" i="84"/>
  <c r="J43" i="84" s="1"/>
  <c r="F43" i="84"/>
  <c r="I42" i="84"/>
  <c r="J42" i="84" s="1"/>
  <c r="F42" i="84"/>
  <c r="K42" i="84" s="1"/>
  <c r="I41" i="84"/>
  <c r="J41" i="84" s="1"/>
  <c r="F41" i="84"/>
  <c r="K41" i="84" s="1"/>
  <c r="I40" i="84"/>
  <c r="J40" i="84" s="1"/>
  <c r="F40" i="84"/>
  <c r="K40" i="84" s="1"/>
  <c r="I39" i="84"/>
  <c r="J39" i="84" s="1"/>
  <c r="F39" i="84"/>
  <c r="K39" i="84" s="1"/>
  <c r="I38" i="84"/>
  <c r="J38" i="84" s="1"/>
  <c r="F38" i="84"/>
  <c r="K38" i="84" s="1"/>
  <c r="I37" i="84"/>
  <c r="J37" i="84" s="1"/>
  <c r="F37" i="84"/>
  <c r="K37" i="84" s="1"/>
  <c r="I36" i="84"/>
  <c r="J36" i="84" s="1"/>
  <c r="F36" i="84"/>
  <c r="K36" i="84" s="1"/>
  <c r="I35" i="84"/>
  <c r="J35" i="84" s="1"/>
  <c r="F35" i="84"/>
  <c r="K35" i="84" s="1"/>
  <c r="I34" i="84"/>
  <c r="J34" i="84" s="1"/>
  <c r="F34" i="84"/>
  <c r="K34" i="84" s="1"/>
  <c r="I33" i="84"/>
  <c r="J33" i="84" s="1"/>
  <c r="F33" i="84"/>
  <c r="K33" i="84" s="1"/>
  <c r="I32" i="84"/>
  <c r="J32" i="84" s="1"/>
  <c r="F32" i="84"/>
  <c r="K32" i="84" s="1"/>
  <c r="I31" i="84"/>
  <c r="J31" i="84" s="1"/>
  <c r="F31" i="84"/>
  <c r="K31" i="84" s="1"/>
  <c r="I30" i="84"/>
  <c r="J30" i="84" s="1"/>
  <c r="F30" i="84"/>
  <c r="K30" i="84" s="1"/>
  <c r="I29" i="84"/>
  <c r="J29" i="84" s="1"/>
  <c r="F29" i="84"/>
  <c r="K29" i="84" s="1"/>
  <c r="I28" i="84"/>
  <c r="J28" i="84" s="1"/>
  <c r="F28" i="84"/>
  <c r="K28" i="84" s="1"/>
  <c r="K27" i="84"/>
  <c r="I27" i="84"/>
  <c r="J27" i="84" s="1"/>
  <c r="F27" i="84"/>
  <c r="I26" i="84"/>
  <c r="J26" i="84" s="1"/>
  <c r="F26" i="84"/>
  <c r="K26" i="84" s="1"/>
  <c r="I25" i="84"/>
  <c r="J25" i="84" s="1"/>
  <c r="F25" i="84"/>
  <c r="K25" i="84" s="1"/>
  <c r="I24" i="84"/>
  <c r="J24" i="84" s="1"/>
  <c r="F24" i="84"/>
  <c r="K24" i="84" s="1"/>
  <c r="I23" i="84"/>
  <c r="J23" i="84" s="1"/>
  <c r="F23" i="84"/>
  <c r="K23" i="84" s="1"/>
  <c r="I22" i="84"/>
  <c r="J22" i="84" s="1"/>
  <c r="F22" i="84"/>
  <c r="K22" i="84" s="1"/>
  <c r="I21" i="84"/>
  <c r="J21" i="84" s="1"/>
  <c r="F21" i="84"/>
  <c r="K21" i="84" s="1"/>
  <c r="I20" i="84"/>
  <c r="J20" i="84" s="1"/>
  <c r="F20" i="84"/>
  <c r="K20" i="84" s="1"/>
  <c r="I19" i="84"/>
  <c r="J19" i="84" s="1"/>
  <c r="F19" i="84"/>
  <c r="K19" i="84" s="1"/>
  <c r="I18" i="84"/>
  <c r="J18" i="84" s="1"/>
  <c r="F18" i="84"/>
  <c r="K18" i="84" s="1"/>
  <c r="I17" i="84"/>
  <c r="J17" i="84" s="1"/>
  <c r="F17" i="84"/>
  <c r="K17" i="84" s="1"/>
  <c r="K16" i="84"/>
  <c r="I16" i="84"/>
  <c r="J16" i="84" s="1"/>
  <c r="F16" i="84"/>
  <c r="I15" i="84"/>
  <c r="J15" i="84" s="1"/>
  <c r="F15" i="84"/>
  <c r="K15" i="84" s="1"/>
  <c r="I14" i="84"/>
  <c r="J14" i="84" s="1"/>
  <c r="F14" i="84"/>
  <c r="K14" i="84" s="1"/>
  <c r="I13" i="84"/>
  <c r="J13" i="84" s="1"/>
  <c r="F13" i="84"/>
  <c r="K13" i="84" s="1"/>
  <c r="I12" i="84"/>
  <c r="J12" i="84" s="1"/>
  <c r="F12" i="84"/>
  <c r="K12" i="84" s="1"/>
  <c r="I11" i="84"/>
  <c r="J11" i="84" s="1"/>
  <c r="F11" i="84"/>
  <c r="K11" i="84" s="1"/>
  <c r="I10" i="84"/>
  <c r="J10" i="84" s="1"/>
  <c r="F10" i="84"/>
  <c r="K10" i="84" s="1"/>
  <c r="I9" i="84"/>
  <c r="J9" i="84" s="1"/>
  <c r="F9" i="84"/>
  <c r="K9" i="84" s="1"/>
  <c r="I8" i="84"/>
  <c r="J8" i="84" s="1"/>
  <c r="F8" i="84"/>
  <c r="K8" i="84" s="1"/>
  <c r="I7" i="84"/>
  <c r="J7" i="84" s="1"/>
  <c r="F7" i="84"/>
  <c r="K7" i="84" s="1"/>
  <c r="I6" i="84"/>
  <c r="J6" i="84" s="1"/>
  <c r="F6" i="84"/>
  <c r="K6" i="84" s="1"/>
  <c r="I5" i="84"/>
  <c r="J5" i="84" s="1"/>
  <c r="F5" i="84"/>
  <c r="K5" i="84" s="1"/>
  <c r="I4" i="84"/>
  <c r="J4" i="84" s="1"/>
  <c r="F4" i="84"/>
  <c r="K4" i="84" s="1"/>
  <c r="I3" i="84"/>
  <c r="J3" i="84" s="1"/>
  <c r="F3" i="84"/>
  <c r="K3" i="84" s="1"/>
  <c r="I2" i="84"/>
  <c r="J2" i="84" s="1"/>
  <c r="F2" i="84"/>
  <c r="K2" i="84" s="1"/>
  <c r="G2" i="84"/>
  <c r="G3" i="84" s="1"/>
  <c r="G4" i="84" s="1"/>
  <c r="G5" i="84" s="1"/>
  <c r="G6" i="84" s="1"/>
  <c r="G7" i="84" s="1"/>
  <c r="G8" i="84" s="1"/>
  <c r="G9" i="84" s="1"/>
  <c r="G10" i="84" s="1"/>
  <c r="G11" i="84" s="1"/>
  <c r="G12" i="84" s="1"/>
  <c r="G13" i="84" s="1"/>
  <c r="G14" i="84" s="1"/>
  <c r="G15" i="84" s="1"/>
  <c r="G16" i="84" s="1"/>
  <c r="G17" i="84" s="1"/>
  <c r="G18" i="84" s="1"/>
  <c r="G19" i="84" s="1"/>
  <c r="G20" i="84" s="1"/>
  <c r="G21" i="84" s="1"/>
  <c r="G22" i="84" s="1"/>
  <c r="G23" i="84" s="1"/>
  <c r="G24" i="84" s="1"/>
  <c r="G25" i="84" s="1"/>
  <c r="G26" i="84" s="1"/>
  <c r="G27" i="84" s="1"/>
  <c r="G28" i="84" s="1"/>
  <c r="G29" i="84" s="1"/>
  <c r="G30" i="84" s="1"/>
  <c r="G31" i="84" s="1"/>
  <c r="G32" i="84" s="1"/>
  <c r="G33" i="84" s="1"/>
  <c r="G34" i="84" s="1"/>
  <c r="G35" i="84" s="1"/>
  <c r="G36" i="84" s="1"/>
  <c r="G37" i="84" s="1"/>
  <c r="G38" i="84" s="1"/>
  <c r="G39" i="84" s="1"/>
  <c r="G40" i="84" s="1"/>
  <c r="G41" i="84" s="1"/>
  <c r="G42" i="84" s="1"/>
  <c r="G43" i="84" s="1"/>
  <c r="G44" i="84" s="1"/>
  <c r="G45" i="84" s="1"/>
  <c r="G46" i="84" s="1"/>
  <c r="G47" i="84" s="1"/>
  <c r="G48" i="84" s="1"/>
  <c r="G49" i="84" s="1"/>
  <c r="G50" i="84" s="1"/>
  <c r="G51" i="84" s="1"/>
  <c r="G52" i="84" s="1"/>
  <c r="G53" i="84" s="1"/>
  <c r="G54" i="84" s="1"/>
  <c r="G55" i="84" s="1"/>
  <c r="G56" i="84" s="1"/>
  <c r="G57" i="84" s="1"/>
  <c r="G58" i="84" s="1"/>
  <c r="G59" i="84" s="1"/>
  <c r="E8" i="83"/>
  <c r="I7" i="83"/>
  <c r="J7" i="83" s="1"/>
  <c r="F7" i="83"/>
  <c r="K7" i="83" s="1"/>
  <c r="I6" i="83"/>
  <c r="J6" i="83" s="1"/>
  <c r="F6" i="83"/>
  <c r="K6" i="83" s="1"/>
  <c r="I5" i="83"/>
  <c r="J5" i="83" s="1"/>
  <c r="F5" i="83"/>
  <c r="K5" i="83" s="1"/>
  <c r="I4" i="83"/>
  <c r="J4" i="83" s="1"/>
  <c r="F4" i="83"/>
  <c r="K4" i="83" s="1"/>
  <c r="I3" i="83"/>
  <c r="J3" i="83" s="1"/>
  <c r="G3" i="83"/>
  <c r="G4" i="83" s="1"/>
  <c r="G5" i="83" s="1"/>
  <c r="G6" i="83" s="1"/>
  <c r="G7" i="83" s="1"/>
  <c r="F3" i="83"/>
  <c r="K3" i="83" s="1"/>
  <c r="I2" i="83"/>
  <c r="F2" i="83"/>
  <c r="K2" i="83" s="1"/>
  <c r="E24" i="82"/>
  <c r="F23" i="82"/>
  <c r="K23" i="82" s="1"/>
  <c r="F22" i="82"/>
  <c r="K22" i="82" s="1"/>
  <c r="F21" i="82"/>
  <c r="K21" i="82" s="1"/>
  <c r="F20" i="82"/>
  <c r="K20" i="82" s="1"/>
  <c r="F19" i="82"/>
  <c r="K19" i="82" s="1"/>
  <c r="F18" i="82"/>
  <c r="K18" i="82" s="1"/>
  <c r="F17" i="82"/>
  <c r="K17" i="82" s="1"/>
  <c r="F16" i="82"/>
  <c r="K16" i="82" s="1"/>
  <c r="F15" i="82"/>
  <c r="K15" i="82" s="1"/>
  <c r="F14" i="82"/>
  <c r="K14" i="82" s="1"/>
  <c r="F13" i="82"/>
  <c r="K13" i="82" s="1"/>
  <c r="F12" i="82"/>
  <c r="K12" i="82" s="1"/>
  <c r="F11" i="82"/>
  <c r="K11" i="82" s="1"/>
  <c r="F10" i="82"/>
  <c r="K10" i="82" s="1"/>
  <c r="F9" i="82"/>
  <c r="K9" i="82" s="1"/>
  <c r="F8" i="82"/>
  <c r="K8" i="82" s="1"/>
  <c r="F7" i="82"/>
  <c r="K7" i="82" s="1"/>
  <c r="F6" i="82"/>
  <c r="K6" i="82" s="1"/>
  <c r="F5" i="82"/>
  <c r="K5" i="82" s="1"/>
  <c r="F4" i="82"/>
  <c r="K4" i="82" s="1"/>
  <c r="F3" i="82"/>
  <c r="K3" i="82" s="1"/>
  <c r="F2" i="82"/>
  <c r="K2" i="82" s="1"/>
  <c r="AH28" i="67"/>
  <c r="D6" i="79"/>
  <c r="D2" i="79"/>
  <c r="J2" i="57"/>
  <c r="I3" i="77"/>
  <c r="I4" i="77"/>
  <c r="J4" i="77" s="1"/>
  <c r="I5" i="77"/>
  <c r="I6" i="77"/>
  <c r="I7" i="77"/>
  <c r="J7" i="77" s="1"/>
  <c r="I8" i="77"/>
  <c r="I9" i="77"/>
  <c r="I10" i="77"/>
  <c r="I11" i="77"/>
  <c r="J11" i="77" s="1"/>
  <c r="I12" i="77"/>
  <c r="J12" i="77" s="1"/>
  <c r="I13" i="77"/>
  <c r="I14" i="77"/>
  <c r="I15" i="77"/>
  <c r="I16" i="77"/>
  <c r="I17" i="77"/>
  <c r="I18" i="77"/>
  <c r="I19" i="77"/>
  <c r="I20" i="77"/>
  <c r="J20" i="77" s="1"/>
  <c r="I21" i="77"/>
  <c r="I22" i="77"/>
  <c r="I23" i="77"/>
  <c r="J23" i="77" s="1"/>
  <c r="I24" i="77"/>
  <c r="I25" i="77"/>
  <c r="I26" i="77"/>
  <c r="I27" i="77"/>
  <c r="J27" i="77" s="1"/>
  <c r="I28" i="77"/>
  <c r="J28" i="77" s="1"/>
  <c r="I29" i="77"/>
  <c r="I30" i="77"/>
  <c r="I31" i="77"/>
  <c r="I32" i="77"/>
  <c r="J32" i="77" s="1"/>
  <c r="I33" i="77"/>
  <c r="I34" i="77"/>
  <c r="I35" i="77"/>
  <c r="I36" i="77"/>
  <c r="J36" i="77" s="1"/>
  <c r="I37" i="77"/>
  <c r="I38" i="77"/>
  <c r="I39" i="77"/>
  <c r="J39" i="77" s="1"/>
  <c r="I40" i="77"/>
  <c r="I41" i="77"/>
  <c r="I42" i="77"/>
  <c r="I43" i="77"/>
  <c r="J43" i="77" s="1"/>
  <c r="I44" i="77"/>
  <c r="J44" i="77" s="1"/>
  <c r="I45" i="77"/>
  <c r="I46" i="77"/>
  <c r="I47" i="77"/>
  <c r="I48" i="77"/>
  <c r="I49" i="77"/>
  <c r="I50" i="77"/>
  <c r="I51" i="77"/>
  <c r="I52" i="77"/>
  <c r="J52" i="77" s="1"/>
  <c r="I53" i="77"/>
  <c r="I54" i="77"/>
  <c r="I55" i="77"/>
  <c r="J55" i="77" s="1"/>
  <c r="I56" i="77"/>
  <c r="I57" i="77"/>
  <c r="I58" i="77"/>
  <c r="I59" i="77"/>
  <c r="J59" i="77" s="1"/>
  <c r="I60" i="77"/>
  <c r="J60" i="77" s="1"/>
  <c r="I61" i="77"/>
  <c r="I62" i="77"/>
  <c r="I63" i="77"/>
  <c r="I64" i="77"/>
  <c r="J64" i="77" s="1"/>
  <c r="I65" i="77"/>
  <c r="I2" i="77"/>
  <c r="J3" i="77"/>
  <c r="K6" i="77"/>
  <c r="J8" i="77"/>
  <c r="K13" i="77"/>
  <c r="J15" i="77"/>
  <c r="J16" i="77"/>
  <c r="J19" i="77"/>
  <c r="K22" i="77"/>
  <c r="J24" i="77"/>
  <c r="J31" i="77"/>
  <c r="J35" i="77"/>
  <c r="K38" i="77"/>
  <c r="J40" i="77"/>
  <c r="K45" i="77"/>
  <c r="J47" i="77"/>
  <c r="J48" i="77"/>
  <c r="J51" i="77"/>
  <c r="K54" i="77"/>
  <c r="J56" i="77"/>
  <c r="J63" i="77"/>
  <c r="AH27" i="67"/>
  <c r="AF32" i="67"/>
  <c r="AF30" i="67"/>
  <c r="AF29" i="67"/>
  <c r="J19" i="70"/>
  <c r="J15" i="70"/>
  <c r="F3" i="77"/>
  <c r="K3" i="77" s="1"/>
  <c r="F4" i="77"/>
  <c r="K4" i="77" s="1"/>
  <c r="F5" i="77"/>
  <c r="K5" i="77" s="1"/>
  <c r="F6" i="77"/>
  <c r="F7" i="77"/>
  <c r="K7" i="77" s="1"/>
  <c r="F8" i="77"/>
  <c r="K8" i="77" s="1"/>
  <c r="F9" i="77"/>
  <c r="K9" i="77" s="1"/>
  <c r="F10" i="77"/>
  <c r="K10" i="77" s="1"/>
  <c r="F11" i="77"/>
  <c r="K11" i="77" s="1"/>
  <c r="F12" i="77"/>
  <c r="K12" i="77" s="1"/>
  <c r="F13" i="77"/>
  <c r="F14" i="77"/>
  <c r="K14" i="77" s="1"/>
  <c r="F15" i="77"/>
  <c r="K15" i="77" s="1"/>
  <c r="F16" i="77"/>
  <c r="K16" i="77" s="1"/>
  <c r="F17" i="77"/>
  <c r="K17" i="77" s="1"/>
  <c r="F18" i="77"/>
  <c r="K18" i="77" s="1"/>
  <c r="F19" i="77"/>
  <c r="K19" i="77" s="1"/>
  <c r="F20" i="77"/>
  <c r="K20" i="77" s="1"/>
  <c r="F21" i="77"/>
  <c r="K21" i="77" s="1"/>
  <c r="F22" i="77"/>
  <c r="F23" i="77"/>
  <c r="K23" i="77" s="1"/>
  <c r="F24" i="77"/>
  <c r="K24" i="77" s="1"/>
  <c r="F25" i="77"/>
  <c r="K25" i="77" s="1"/>
  <c r="F26" i="77"/>
  <c r="K26" i="77" s="1"/>
  <c r="F27" i="77"/>
  <c r="K27" i="77" s="1"/>
  <c r="F28" i="77"/>
  <c r="K28" i="77" s="1"/>
  <c r="F29" i="77"/>
  <c r="K29" i="77" s="1"/>
  <c r="F30" i="77"/>
  <c r="K30" i="77" s="1"/>
  <c r="F31" i="77"/>
  <c r="K31" i="77" s="1"/>
  <c r="F32" i="77"/>
  <c r="K32" i="77" s="1"/>
  <c r="F33" i="77"/>
  <c r="K33" i="77" s="1"/>
  <c r="F34" i="77"/>
  <c r="K34" i="77" s="1"/>
  <c r="F35" i="77"/>
  <c r="K35" i="77" s="1"/>
  <c r="F36" i="77"/>
  <c r="K36" i="77" s="1"/>
  <c r="F37" i="77"/>
  <c r="K37" i="77" s="1"/>
  <c r="F38" i="77"/>
  <c r="F39" i="77"/>
  <c r="K39" i="77" s="1"/>
  <c r="F40" i="77"/>
  <c r="K40" i="77" s="1"/>
  <c r="F41" i="77"/>
  <c r="K41" i="77" s="1"/>
  <c r="F42" i="77"/>
  <c r="K42" i="77" s="1"/>
  <c r="F43" i="77"/>
  <c r="K43" i="77" s="1"/>
  <c r="F44" i="77"/>
  <c r="K44" i="77" s="1"/>
  <c r="F45" i="77"/>
  <c r="F46" i="77"/>
  <c r="K46" i="77" s="1"/>
  <c r="F47" i="77"/>
  <c r="K47" i="77" s="1"/>
  <c r="F48" i="77"/>
  <c r="K48" i="77" s="1"/>
  <c r="F49" i="77"/>
  <c r="K49" i="77" s="1"/>
  <c r="F50" i="77"/>
  <c r="K50" i="77" s="1"/>
  <c r="F51" i="77"/>
  <c r="K51" i="77" s="1"/>
  <c r="F52" i="77"/>
  <c r="K52" i="77" s="1"/>
  <c r="F53" i="77"/>
  <c r="K53" i="77" s="1"/>
  <c r="F54" i="77"/>
  <c r="F55" i="77"/>
  <c r="K55" i="77" s="1"/>
  <c r="F56" i="77"/>
  <c r="K56" i="77" s="1"/>
  <c r="F57" i="77"/>
  <c r="K57" i="77" s="1"/>
  <c r="F58" i="77"/>
  <c r="K58" i="77" s="1"/>
  <c r="F59" i="77"/>
  <c r="K59" i="77" s="1"/>
  <c r="F60" i="77"/>
  <c r="K60" i="77" s="1"/>
  <c r="F61" i="77"/>
  <c r="K61" i="77" s="1"/>
  <c r="F62" i="77"/>
  <c r="K62" i="77" s="1"/>
  <c r="F63" i="77"/>
  <c r="K63" i="77" s="1"/>
  <c r="F64" i="77"/>
  <c r="K64" i="77" s="1"/>
  <c r="F65" i="77"/>
  <c r="K65" i="77" s="1"/>
  <c r="F66" i="77"/>
  <c r="K66" i="77" s="1"/>
  <c r="F67" i="77"/>
  <c r="K67" i="77" s="1"/>
  <c r="F68" i="77"/>
  <c r="K68" i="77" s="1"/>
  <c r="F69" i="77"/>
  <c r="K69" i="77" s="1"/>
  <c r="F70" i="77"/>
  <c r="K70" i="77" s="1"/>
  <c r="F71" i="77"/>
  <c r="K71" i="77" s="1"/>
  <c r="F72" i="77"/>
  <c r="K72" i="77" s="1"/>
  <c r="F73" i="77"/>
  <c r="K73" i="77" s="1"/>
  <c r="F74" i="77"/>
  <c r="K74" i="77" s="1"/>
  <c r="F75" i="77"/>
  <c r="K75" i="77" s="1"/>
  <c r="F76" i="77"/>
  <c r="K76" i="77" s="1"/>
  <c r="F77" i="77"/>
  <c r="K77" i="77" s="1"/>
  <c r="F78" i="77"/>
  <c r="K78" i="77" s="1"/>
  <c r="F79" i="77"/>
  <c r="K79" i="77" s="1"/>
  <c r="F80" i="77"/>
  <c r="K80" i="77" s="1"/>
  <c r="F81" i="77"/>
  <c r="K81" i="77" s="1"/>
  <c r="F82" i="77"/>
  <c r="K82" i="77" s="1"/>
  <c r="F83" i="77"/>
  <c r="K83" i="77" s="1"/>
  <c r="F84" i="77"/>
  <c r="K84" i="77" s="1"/>
  <c r="F85" i="77"/>
  <c r="K85" i="77" s="1"/>
  <c r="F86" i="77"/>
  <c r="K86" i="77" s="1"/>
  <c r="F87" i="77"/>
  <c r="K87" i="77" s="1"/>
  <c r="F88" i="77"/>
  <c r="K88" i="77" s="1"/>
  <c r="K40" i="70"/>
  <c r="J40" i="70"/>
  <c r="H40" i="70"/>
  <c r="J67" i="70"/>
  <c r="H67" i="70"/>
  <c r="K67" i="70" s="1"/>
  <c r="K62" i="70"/>
  <c r="J62" i="70"/>
  <c r="H62" i="70"/>
  <c r="I2" i="57"/>
  <c r="F185" i="57"/>
  <c r="G3" i="57"/>
  <c r="L3" i="57" s="1"/>
  <c r="G4" i="57"/>
  <c r="L4" i="57" s="1"/>
  <c r="G5" i="57"/>
  <c r="L5" i="57" s="1"/>
  <c r="G6" i="57"/>
  <c r="L6" i="57" s="1"/>
  <c r="G7" i="57"/>
  <c r="L7" i="57" s="1"/>
  <c r="G8" i="57"/>
  <c r="L8" i="57" s="1"/>
  <c r="G9" i="57"/>
  <c r="L9" i="57" s="1"/>
  <c r="G10" i="57"/>
  <c r="L10" i="57" s="1"/>
  <c r="G11" i="57"/>
  <c r="L11" i="57" s="1"/>
  <c r="G12" i="57"/>
  <c r="L12" i="57" s="1"/>
  <c r="G13" i="57"/>
  <c r="L13" i="57" s="1"/>
  <c r="G2" i="57"/>
  <c r="G14" i="57"/>
  <c r="L14" i="57" s="1"/>
  <c r="G15" i="57"/>
  <c r="L15" i="57" s="1"/>
  <c r="G16" i="57"/>
  <c r="L16" i="57" s="1"/>
  <c r="G17" i="57"/>
  <c r="L17" i="57" s="1"/>
  <c r="G18" i="57"/>
  <c r="L18" i="57" s="1"/>
  <c r="G19" i="57"/>
  <c r="L19" i="57" s="1"/>
  <c r="G20" i="57"/>
  <c r="L20" i="57" s="1"/>
  <c r="G21" i="57"/>
  <c r="L21" i="57" s="1"/>
  <c r="G22" i="57"/>
  <c r="L22" i="57" s="1"/>
  <c r="G23" i="57"/>
  <c r="L23" i="57" s="1"/>
  <c r="G24" i="57"/>
  <c r="L24" i="57" s="1"/>
  <c r="G25" i="57"/>
  <c r="L25" i="57" s="1"/>
  <c r="G26" i="57"/>
  <c r="L26" i="57" s="1"/>
  <c r="G27" i="57"/>
  <c r="L27" i="57" s="1"/>
  <c r="G28" i="57"/>
  <c r="L28" i="57" s="1"/>
  <c r="G29" i="57"/>
  <c r="L29" i="57" s="1"/>
  <c r="G30" i="57"/>
  <c r="L30" i="57" s="1"/>
  <c r="G31" i="57"/>
  <c r="L31" i="57" s="1"/>
  <c r="G32" i="57"/>
  <c r="L32" i="57" s="1"/>
  <c r="G33" i="57"/>
  <c r="L33" i="57" s="1"/>
  <c r="G34" i="57"/>
  <c r="L34" i="57" s="1"/>
  <c r="G35" i="57"/>
  <c r="L35" i="57" s="1"/>
  <c r="G36" i="57"/>
  <c r="L36" i="57" s="1"/>
  <c r="G37" i="57"/>
  <c r="L37" i="57" s="1"/>
  <c r="G38" i="57"/>
  <c r="L38" i="57" s="1"/>
  <c r="G39" i="57"/>
  <c r="L39" i="57" s="1"/>
  <c r="G40" i="57"/>
  <c r="L40" i="57" s="1"/>
  <c r="G41" i="57"/>
  <c r="L41" i="57" s="1"/>
  <c r="G42" i="57"/>
  <c r="L42" i="57" s="1"/>
  <c r="G43" i="57"/>
  <c r="L43" i="57" s="1"/>
  <c r="G44" i="57"/>
  <c r="L44" i="57" s="1"/>
  <c r="G45" i="57"/>
  <c r="L45" i="57" s="1"/>
  <c r="G46" i="57"/>
  <c r="L46" i="57" s="1"/>
  <c r="G47" i="57"/>
  <c r="L47" i="57" s="1"/>
  <c r="G48" i="57"/>
  <c r="L48" i="57" s="1"/>
  <c r="G49" i="57"/>
  <c r="L49" i="57" s="1"/>
  <c r="G50" i="57"/>
  <c r="L50" i="57" s="1"/>
  <c r="G51" i="57"/>
  <c r="L51" i="57" s="1"/>
  <c r="G52" i="57"/>
  <c r="L52" i="57" s="1"/>
  <c r="G53" i="57"/>
  <c r="L53" i="57" s="1"/>
  <c r="G54" i="57"/>
  <c r="L54" i="57" s="1"/>
  <c r="G55" i="57"/>
  <c r="L55" i="57" s="1"/>
  <c r="G56" i="57"/>
  <c r="L56" i="57" s="1"/>
  <c r="G57" i="57"/>
  <c r="L57" i="57" s="1"/>
  <c r="G58" i="57"/>
  <c r="L58" i="57" s="1"/>
  <c r="G59" i="57"/>
  <c r="L59" i="57" s="1"/>
  <c r="G60" i="57"/>
  <c r="L60" i="57" s="1"/>
  <c r="G61" i="57"/>
  <c r="L61" i="57" s="1"/>
  <c r="G62" i="57"/>
  <c r="L62" i="57" s="1"/>
  <c r="G63" i="57"/>
  <c r="L63" i="57" s="1"/>
  <c r="G64" i="57"/>
  <c r="L64" i="57" s="1"/>
  <c r="G65" i="57"/>
  <c r="L65" i="57" s="1"/>
  <c r="G66" i="57"/>
  <c r="L66" i="57" s="1"/>
  <c r="G67" i="57"/>
  <c r="L67" i="57" s="1"/>
  <c r="G68" i="57"/>
  <c r="L68" i="57" s="1"/>
  <c r="G69" i="57"/>
  <c r="L69" i="57" s="1"/>
  <c r="G70" i="57"/>
  <c r="L70" i="57" s="1"/>
  <c r="G71" i="57"/>
  <c r="L71" i="57" s="1"/>
  <c r="G72" i="57"/>
  <c r="L72" i="57" s="1"/>
  <c r="G73" i="57"/>
  <c r="L73" i="57" s="1"/>
  <c r="G74" i="57"/>
  <c r="L74" i="57" s="1"/>
  <c r="G75" i="57"/>
  <c r="L75" i="57" s="1"/>
  <c r="G76" i="57"/>
  <c r="L76" i="57" s="1"/>
  <c r="G77" i="57"/>
  <c r="L77" i="57" s="1"/>
  <c r="G78" i="57"/>
  <c r="L78" i="57" s="1"/>
  <c r="G79" i="57"/>
  <c r="L79" i="57" s="1"/>
  <c r="G80" i="57"/>
  <c r="L80" i="57" s="1"/>
  <c r="G81" i="57"/>
  <c r="L81" i="57" s="1"/>
  <c r="G82" i="57"/>
  <c r="L82" i="57" s="1"/>
  <c r="G83" i="57"/>
  <c r="L83" i="57" s="1"/>
  <c r="G84" i="57"/>
  <c r="L84" i="57" s="1"/>
  <c r="G85" i="57"/>
  <c r="L85" i="57" s="1"/>
  <c r="G86" i="57"/>
  <c r="L86" i="57" s="1"/>
  <c r="G87" i="57"/>
  <c r="L87" i="57" s="1"/>
  <c r="G88" i="57"/>
  <c r="L88" i="57" s="1"/>
  <c r="G89" i="57"/>
  <c r="L89" i="57" s="1"/>
  <c r="G90" i="57"/>
  <c r="L90" i="57" s="1"/>
  <c r="G91" i="57"/>
  <c r="L91" i="57" s="1"/>
  <c r="G92" i="57"/>
  <c r="L92" i="57" s="1"/>
  <c r="G93" i="57"/>
  <c r="L93" i="57" s="1"/>
  <c r="G94" i="57"/>
  <c r="L94" i="57" s="1"/>
  <c r="G95" i="57"/>
  <c r="L95" i="57" s="1"/>
  <c r="G96" i="57"/>
  <c r="L96" i="57" s="1"/>
  <c r="G97" i="57"/>
  <c r="L97" i="57" s="1"/>
  <c r="G98" i="57"/>
  <c r="L98" i="57" s="1"/>
  <c r="G99" i="57"/>
  <c r="L99" i="57" s="1"/>
  <c r="G100" i="57"/>
  <c r="L100" i="57" s="1"/>
  <c r="G101" i="57"/>
  <c r="L101" i="57" s="1"/>
  <c r="G102" i="57"/>
  <c r="L102" i="57" s="1"/>
  <c r="G103" i="57"/>
  <c r="L103" i="57" s="1"/>
  <c r="G104" i="57"/>
  <c r="L104" i="57" s="1"/>
  <c r="G105" i="57"/>
  <c r="L105" i="57" s="1"/>
  <c r="G106" i="57"/>
  <c r="L106" i="57" s="1"/>
  <c r="G107" i="57"/>
  <c r="L107" i="57" s="1"/>
  <c r="G108" i="57"/>
  <c r="L108" i="57" s="1"/>
  <c r="G109" i="57"/>
  <c r="L109" i="57" s="1"/>
  <c r="G110" i="57"/>
  <c r="L110" i="57" s="1"/>
  <c r="G111" i="57"/>
  <c r="L111" i="57" s="1"/>
  <c r="G112" i="57"/>
  <c r="L112" i="57" s="1"/>
  <c r="G113" i="57"/>
  <c r="L113" i="57" s="1"/>
  <c r="G114" i="57"/>
  <c r="L114" i="57" s="1"/>
  <c r="G115" i="57"/>
  <c r="L115" i="57" s="1"/>
  <c r="G116" i="57"/>
  <c r="L116" i="57" s="1"/>
  <c r="G117" i="57"/>
  <c r="L117" i="57" s="1"/>
  <c r="G118" i="57"/>
  <c r="L118" i="57" s="1"/>
  <c r="G119" i="57"/>
  <c r="L119" i="57" s="1"/>
  <c r="G120" i="57"/>
  <c r="L120" i="57" s="1"/>
  <c r="G121" i="57"/>
  <c r="L121" i="57" s="1"/>
  <c r="G122" i="57"/>
  <c r="L122" i="57" s="1"/>
  <c r="G123" i="57"/>
  <c r="L123" i="57" s="1"/>
  <c r="G124" i="57"/>
  <c r="L124" i="57" s="1"/>
  <c r="G125" i="57"/>
  <c r="L125" i="57" s="1"/>
  <c r="G126" i="57"/>
  <c r="L126" i="57" s="1"/>
  <c r="G127" i="57"/>
  <c r="L127" i="57" s="1"/>
  <c r="G128" i="57"/>
  <c r="L128" i="57" s="1"/>
  <c r="G129" i="57"/>
  <c r="L129" i="57" s="1"/>
  <c r="G130" i="57"/>
  <c r="L130" i="57" s="1"/>
  <c r="G131" i="57"/>
  <c r="L131" i="57" s="1"/>
  <c r="G132" i="57"/>
  <c r="L132" i="57" s="1"/>
  <c r="G133" i="57"/>
  <c r="L133" i="57" s="1"/>
  <c r="G134" i="57"/>
  <c r="L134" i="57" s="1"/>
  <c r="G135" i="57"/>
  <c r="L135" i="57" s="1"/>
  <c r="G136" i="57"/>
  <c r="L136" i="57" s="1"/>
  <c r="G137" i="57"/>
  <c r="L137" i="57" s="1"/>
  <c r="G138" i="57"/>
  <c r="L138" i="57" s="1"/>
  <c r="G139" i="57"/>
  <c r="L139" i="57" s="1"/>
  <c r="G140" i="57"/>
  <c r="L140" i="57" s="1"/>
  <c r="G141" i="57"/>
  <c r="L141" i="57" s="1"/>
  <c r="G142" i="57"/>
  <c r="L142" i="57" s="1"/>
  <c r="G143" i="57"/>
  <c r="L143" i="57" s="1"/>
  <c r="G144" i="57"/>
  <c r="L144" i="57" s="1"/>
  <c r="G145" i="57"/>
  <c r="L145" i="57" s="1"/>
  <c r="G146" i="57"/>
  <c r="L146" i="57" s="1"/>
  <c r="G147" i="57"/>
  <c r="L147" i="57" s="1"/>
  <c r="G148" i="57"/>
  <c r="L148" i="57" s="1"/>
  <c r="G149" i="57"/>
  <c r="L149" i="57" s="1"/>
  <c r="G150" i="57"/>
  <c r="L150" i="57" s="1"/>
  <c r="G151" i="57"/>
  <c r="L151" i="57" s="1"/>
  <c r="G152" i="57"/>
  <c r="L152" i="57" s="1"/>
  <c r="G153" i="57"/>
  <c r="L153" i="57" s="1"/>
  <c r="G154" i="57"/>
  <c r="L154" i="57" s="1"/>
  <c r="G155" i="57"/>
  <c r="L155" i="57" s="1"/>
  <c r="G156" i="57"/>
  <c r="L156" i="57" s="1"/>
  <c r="G157" i="57"/>
  <c r="L157" i="57" s="1"/>
  <c r="G158" i="57"/>
  <c r="L158" i="57" s="1"/>
  <c r="G159" i="57"/>
  <c r="L159" i="57" s="1"/>
  <c r="G160" i="57"/>
  <c r="L160" i="57" s="1"/>
  <c r="G161" i="57"/>
  <c r="L161" i="57" s="1"/>
  <c r="G162" i="57"/>
  <c r="L162" i="57" s="1"/>
  <c r="G163" i="57"/>
  <c r="L163" i="57" s="1"/>
  <c r="G164" i="57"/>
  <c r="L164" i="57" s="1"/>
  <c r="G165" i="57"/>
  <c r="L165" i="57" s="1"/>
  <c r="G166" i="57"/>
  <c r="L166" i="57" s="1"/>
  <c r="G167" i="57"/>
  <c r="G168" i="57"/>
  <c r="L168" i="57" s="1"/>
  <c r="G169" i="57"/>
  <c r="L169" i="57" s="1"/>
  <c r="G170" i="57"/>
  <c r="L170" i="57" s="1"/>
  <c r="G171" i="57"/>
  <c r="L171" i="57" s="1"/>
  <c r="G172" i="57"/>
  <c r="L172" i="57" s="1"/>
  <c r="G173" i="57"/>
  <c r="L173" i="57" s="1"/>
  <c r="G174" i="57"/>
  <c r="L174" i="57" s="1"/>
  <c r="G175" i="57"/>
  <c r="L175" i="57" s="1"/>
  <c r="G176" i="57"/>
  <c r="L176" i="57" s="1"/>
  <c r="G177" i="57"/>
  <c r="L177" i="57" s="1"/>
  <c r="G178" i="57"/>
  <c r="L178" i="57" s="1"/>
  <c r="G179" i="57"/>
  <c r="L179" i="57" s="1"/>
  <c r="G180" i="57"/>
  <c r="L180" i="57" s="1"/>
  <c r="G181" i="57"/>
  <c r="L181" i="57" s="1"/>
  <c r="G182" i="57"/>
  <c r="L182" i="57" s="1"/>
  <c r="G183" i="57"/>
  <c r="L183" i="57" s="1"/>
  <c r="G184" i="57"/>
  <c r="L184" i="57" s="1"/>
  <c r="W73" i="70"/>
  <c r="X73" i="70" s="1"/>
  <c r="V73" i="70"/>
  <c r="R83" i="70"/>
  <c r="R82" i="70"/>
  <c r="R81" i="70"/>
  <c r="R80" i="70"/>
  <c r="R79" i="70"/>
  <c r="R78" i="70"/>
  <c r="R77" i="70"/>
  <c r="R76" i="70"/>
  <c r="R75" i="70"/>
  <c r="R74" i="70"/>
  <c r="R73" i="70"/>
  <c r="R72" i="70"/>
  <c r="R71" i="70"/>
  <c r="S61" i="70"/>
  <c r="S60" i="70"/>
  <c r="S59" i="70"/>
  <c r="S58" i="70"/>
  <c r="R61" i="70"/>
  <c r="T61" i="70" s="1"/>
  <c r="R60" i="70"/>
  <c r="R59" i="70"/>
  <c r="R58" i="70"/>
  <c r="S67" i="70"/>
  <c r="S66" i="70"/>
  <c r="S65" i="70"/>
  <c r="S63" i="70"/>
  <c r="S62" i="70"/>
  <c r="S64" i="70"/>
  <c r="T66" i="70"/>
  <c r="R68" i="70"/>
  <c r="T68" i="70" s="1"/>
  <c r="R67" i="70"/>
  <c r="R66" i="70"/>
  <c r="R65" i="70"/>
  <c r="R64" i="70"/>
  <c r="R63" i="70"/>
  <c r="R62" i="70"/>
  <c r="P59" i="70"/>
  <c r="T59" i="70" s="1"/>
  <c r="P60" i="70"/>
  <c r="T60" i="70" s="1"/>
  <c r="P61" i="70"/>
  <c r="P62" i="70"/>
  <c r="T62" i="70" s="1"/>
  <c r="P63" i="70"/>
  <c r="T63" i="70" s="1"/>
  <c r="P64" i="70"/>
  <c r="T64" i="70" s="1"/>
  <c r="P65" i="70"/>
  <c r="P66" i="70"/>
  <c r="P67" i="70"/>
  <c r="T67" i="70" s="1"/>
  <c r="P58" i="70"/>
  <c r="T58" i="70" s="1"/>
  <c r="C17" i="80"/>
  <c r="I48" i="70"/>
  <c r="I47" i="70"/>
  <c r="I52" i="70"/>
  <c r="I53" i="70"/>
  <c r="I54" i="70"/>
  <c r="I49" i="70"/>
  <c r="C16" i="80"/>
  <c r="C15" i="80"/>
  <c r="G12" i="80"/>
  <c r="I12" i="80"/>
  <c r="G13" i="80"/>
  <c r="I13" i="80" s="1"/>
  <c r="G14" i="80"/>
  <c r="I14" i="80" s="1"/>
  <c r="G15" i="80"/>
  <c r="I15" i="80" s="1"/>
  <c r="G16" i="80"/>
  <c r="I16" i="80" s="1"/>
  <c r="G17" i="80"/>
  <c r="I17" i="80" s="1"/>
  <c r="G19" i="80"/>
  <c r="I19" i="80"/>
  <c r="G20" i="80"/>
  <c r="I20" i="80"/>
  <c r="C5" i="80"/>
  <c r="I3" i="80"/>
  <c r="C4" i="80"/>
  <c r="C6" i="80"/>
  <c r="C7" i="80"/>
  <c r="C8" i="80"/>
  <c r="C9" i="80"/>
  <c r="C10" i="80"/>
  <c r="C11" i="80"/>
  <c r="C12" i="80"/>
  <c r="C13" i="80"/>
  <c r="C14" i="80"/>
  <c r="C3" i="80"/>
  <c r="G11" i="80"/>
  <c r="I11" i="80" s="1"/>
  <c r="G10" i="80"/>
  <c r="I10" i="80" s="1"/>
  <c r="G9" i="80"/>
  <c r="I9" i="80" s="1"/>
  <c r="G8" i="80"/>
  <c r="I8" i="80" s="1"/>
  <c r="G7" i="80"/>
  <c r="I7" i="80" s="1"/>
  <c r="G6" i="80"/>
  <c r="I6" i="80" s="1"/>
  <c r="G5" i="80"/>
  <c r="I5" i="80" s="1"/>
  <c r="G4" i="80"/>
  <c r="I4" i="80" s="1"/>
  <c r="G3" i="80"/>
  <c r="F24" i="82" l="1"/>
  <c r="K61" i="84"/>
  <c r="F61" i="84"/>
  <c r="K8" i="83"/>
  <c r="J2" i="83"/>
  <c r="F8" i="83"/>
  <c r="H2" i="82"/>
  <c r="K24" i="82"/>
  <c r="J62" i="77"/>
  <c r="J58" i="77"/>
  <c r="J54" i="77"/>
  <c r="J50" i="77"/>
  <c r="J46" i="77"/>
  <c r="J42" i="77"/>
  <c r="J38" i="77"/>
  <c r="J34" i="77"/>
  <c r="J30" i="77"/>
  <c r="J26" i="77"/>
  <c r="J22" i="77"/>
  <c r="J18" i="77"/>
  <c r="J14" i="77"/>
  <c r="J10" i="77"/>
  <c r="J6" i="77"/>
  <c r="J65" i="77"/>
  <c r="J61" i="77"/>
  <c r="J57" i="77"/>
  <c r="J53" i="77"/>
  <c r="J49" i="77"/>
  <c r="J45" i="77"/>
  <c r="J41" i="77"/>
  <c r="J37" i="77"/>
  <c r="J33" i="77"/>
  <c r="J29" i="77"/>
  <c r="J25" i="77"/>
  <c r="J21" i="77"/>
  <c r="J17" i="77"/>
  <c r="J13" i="77"/>
  <c r="J9" i="77"/>
  <c r="J5" i="77"/>
  <c r="G185" i="57"/>
  <c r="L167" i="57"/>
  <c r="T65" i="70"/>
  <c r="M45" i="70"/>
  <c r="M46" i="70"/>
  <c r="M47" i="70"/>
  <c r="M44" i="70"/>
  <c r="F99" i="70"/>
  <c r="F100" i="70"/>
  <c r="F101" i="70"/>
  <c r="F102" i="70"/>
  <c r="F103" i="70"/>
  <c r="F98" i="70"/>
  <c r="AG9" i="67"/>
  <c r="AG10" i="67"/>
  <c r="AG11" i="67"/>
  <c r="AG12" i="67"/>
  <c r="AG13" i="67"/>
  <c r="AG14" i="67"/>
  <c r="AG15" i="67"/>
  <c r="AG16" i="67"/>
  <c r="AG17" i="67"/>
  <c r="AG18" i="67"/>
  <c r="AG19" i="67"/>
  <c r="AG20" i="67"/>
  <c r="AG21" i="67"/>
  <c r="AH22" i="67"/>
  <c r="E89" i="77"/>
  <c r="F2" i="77"/>
  <c r="K2" i="77" s="1"/>
  <c r="K89" i="77" s="1"/>
  <c r="G60" i="84" l="1"/>
  <c r="I2" i="82"/>
  <c r="H3" i="82"/>
  <c r="I3" i="82" s="1"/>
  <c r="J3" i="82" s="1"/>
  <c r="L2" i="57"/>
  <c r="H4" i="82" l="1"/>
  <c r="J2" i="82"/>
  <c r="F89" i="77"/>
  <c r="I4" i="82" l="1"/>
  <c r="H5" i="82"/>
  <c r="I5" i="82" s="1"/>
  <c r="J5" i="82" s="1"/>
  <c r="L185" i="57"/>
  <c r="H6" i="82" l="1"/>
  <c r="J4" i="82"/>
  <c r="G3" i="77"/>
  <c r="G4" i="77" s="1"/>
  <c r="G5" i="77" s="1"/>
  <c r="H3" i="57"/>
  <c r="I3" i="57" s="1"/>
  <c r="I6" i="82" l="1"/>
  <c r="H7" i="82"/>
  <c r="I7" i="82" s="1"/>
  <c r="J7" i="82" s="1"/>
  <c r="J3" i="57"/>
  <c r="K3" i="57" s="1"/>
  <c r="J2" i="77"/>
  <c r="H8" i="82" l="1"/>
  <c r="J6" i="82"/>
  <c r="K2" i="57"/>
  <c r="H4" i="57"/>
  <c r="I4" i="57" s="1"/>
  <c r="I8" i="82" l="1"/>
  <c r="H9" i="82"/>
  <c r="I9" i="82" s="1"/>
  <c r="J9" i="82" s="1"/>
  <c r="J4" i="57"/>
  <c r="K4" i="57" s="1"/>
  <c r="H5" i="57"/>
  <c r="G6" i="77"/>
  <c r="H10" i="82" l="1"/>
  <c r="J8" i="82"/>
  <c r="H6" i="57"/>
  <c r="I6" i="57" s="1"/>
  <c r="I5" i="57"/>
  <c r="G7" i="77"/>
  <c r="I10" i="82" l="1"/>
  <c r="J10" i="82" s="1"/>
  <c r="H11" i="82"/>
  <c r="I11" i="82" s="1"/>
  <c r="J11" i="82" s="1"/>
  <c r="J5" i="57"/>
  <c r="K5" i="57" s="1"/>
  <c r="J6" i="57"/>
  <c r="K6" i="57" s="1"/>
  <c r="G8" i="77"/>
  <c r="H12" i="82" l="1"/>
  <c r="I12" i="82" s="1"/>
  <c r="J12" i="82" s="1"/>
  <c r="G9" i="77"/>
  <c r="G10" i="77" s="1"/>
  <c r="H13" i="82" l="1"/>
  <c r="I13" i="82" s="1"/>
  <c r="J13" i="82" s="1"/>
  <c r="G11" i="77"/>
  <c r="G12" i="77" s="1"/>
  <c r="G13" i="77" s="1"/>
  <c r="G14" i="77" s="1"/>
  <c r="G15" i="77" s="1"/>
  <c r="G16" i="77" s="1"/>
  <c r="G17" i="77" s="1"/>
  <c r="G18" i="77" s="1"/>
  <c r="G19" i="77" s="1"/>
  <c r="G20" i="77" s="1"/>
  <c r="G21" i="77" s="1"/>
  <c r="G22" i="77" s="1"/>
  <c r="G23" i="77" s="1"/>
  <c r="G24" i="77" s="1"/>
  <c r="G25" i="77" s="1"/>
  <c r="G26" i="77" s="1"/>
  <c r="G27" i="77" s="1"/>
  <c r="G28" i="77" s="1"/>
  <c r="G29" i="77" s="1"/>
  <c r="G30" i="77" s="1"/>
  <c r="G31" i="77" s="1"/>
  <c r="G32" i="77" s="1"/>
  <c r="G33" i="77" s="1"/>
  <c r="G34" i="77" s="1"/>
  <c r="G35" i="77" s="1"/>
  <c r="G36" i="77" s="1"/>
  <c r="G37" i="77" s="1"/>
  <c r="G38" i="77" s="1"/>
  <c r="G39" i="77" s="1"/>
  <c r="G40" i="77" s="1"/>
  <c r="G41" i="77" s="1"/>
  <c r="G42" i="77" s="1"/>
  <c r="G43" i="77" s="1"/>
  <c r="G44" i="77" s="1"/>
  <c r="G45" i="77" s="1"/>
  <c r="G46" i="77" s="1"/>
  <c r="G47" i="77" s="1"/>
  <c r="G48" i="77" s="1"/>
  <c r="G49" i="77" s="1"/>
  <c r="G50" i="77" s="1"/>
  <c r="G51" i="77" s="1"/>
  <c r="G52" i="77" s="1"/>
  <c r="G53" i="77" s="1"/>
  <c r="G54" i="77" s="1"/>
  <c r="G55" i="77" s="1"/>
  <c r="G56" i="77" s="1"/>
  <c r="G57" i="77" s="1"/>
  <c r="G58" i="77" s="1"/>
  <c r="G59" i="77" s="1"/>
  <c r="G60" i="77" s="1"/>
  <c r="G61" i="77" s="1"/>
  <c r="G62" i="77" s="1"/>
  <c r="G63" i="77" s="1"/>
  <c r="G64" i="77" s="1"/>
  <c r="G65" i="77" s="1"/>
  <c r="G66" i="77" s="1"/>
  <c r="H7" i="57"/>
  <c r="I7" i="57" s="1"/>
  <c r="H14" i="82" l="1"/>
  <c r="I14" i="82" s="1"/>
  <c r="J14" i="82" s="1"/>
  <c r="G67" i="77"/>
  <c r="H66" i="77"/>
  <c r="J7" i="57"/>
  <c r="K7" i="57" s="1"/>
  <c r="H8" i="57"/>
  <c r="H9" i="57" s="1"/>
  <c r="H15" i="82" l="1"/>
  <c r="I15" i="82" s="1"/>
  <c r="J15" i="82" s="1"/>
  <c r="I66" i="77"/>
  <c r="G68" i="77"/>
  <c r="H67" i="77"/>
  <c r="I8" i="57"/>
  <c r="I9" i="57"/>
  <c r="H16" i="82" l="1"/>
  <c r="I16" i="82" s="1"/>
  <c r="J16" i="82" s="1"/>
  <c r="G69" i="77"/>
  <c r="I67" i="77"/>
  <c r="J66" i="77"/>
  <c r="J8" i="57"/>
  <c r="K8" i="57" s="1"/>
  <c r="J9" i="57"/>
  <c r="K9" i="57" s="1"/>
  <c r="H10" i="57"/>
  <c r="I10" i="57" s="1"/>
  <c r="H17" i="82" l="1"/>
  <c r="I17" i="82" s="1"/>
  <c r="J17" i="82" s="1"/>
  <c r="J67" i="77"/>
  <c r="I68" i="77"/>
  <c r="G70" i="77"/>
  <c r="H69" i="77"/>
  <c r="I69" i="77" s="1"/>
  <c r="J69" i="77" s="1"/>
  <c r="J10" i="57"/>
  <c r="K10" i="57" s="1"/>
  <c r="H11" i="57"/>
  <c r="I11" i="57" s="1"/>
  <c r="H18" i="82" l="1"/>
  <c r="I18" i="82" s="1"/>
  <c r="J18" i="82" s="1"/>
  <c r="G71" i="77"/>
  <c r="H70" i="77"/>
  <c r="I70" i="77" s="1"/>
  <c r="J70" i="77" s="1"/>
  <c r="J68" i="77"/>
  <c r="J11" i="57"/>
  <c r="K11" i="57" s="1"/>
  <c r="H12" i="57"/>
  <c r="I12" i="57" s="1"/>
  <c r="H19" i="82" l="1"/>
  <c r="I19" i="82" s="1"/>
  <c r="J19" i="82" s="1"/>
  <c r="G72" i="77"/>
  <c r="H71" i="77"/>
  <c r="J12" i="57"/>
  <c r="K12" i="57" s="1"/>
  <c r="H13" i="57"/>
  <c r="I13" i="57" s="1"/>
  <c r="H20" i="82" l="1"/>
  <c r="I20" i="82" s="1"/>
  <c r="J20" i="82" s="1"/>
  <c r="I71" i="77"/>
  <c r="J71" i="77" s="1"/>
  <c r="G73" i="77"/>
  <c r="H72" i="77"/>
  <c r="J13" i="57"/>
  <c r="K13" i="57" s="1"/>
  <c r="H14" i="57"/>
  <c r="I14" i="57" s="1"/>
  <c r="H21" i="82" l="1"/>
  <c r="I21" i="82" s="1"/>
  <c r="J21" i="82" s="1"/>
  <c r="I72" i="77"/>
  <c r="J72" i="77" s="1"/>
  <c r="G74" i="77"/>
  <c r="H73" i="77"/>
  <c r="J14" i="57"/>
  <c r="K14" i="57" s="1"/>
  <c r="H15" i="57"/>
  <c r="I15" i="57" s="1"/>
  <c r="H23" i="82" l="1"/>
  <c r="H22" i="82"/>
  <c r="I22" i="82" s="1"/>
  <c r="J22" i="82" s="1"/>
  <c r="G75" i="77"/>
  <c r="H74" i="77"/>
  <c r="I74" i="77" s="1"/>
  <c r="J74" i="77" s="1"/>
  <c r="I73" i="77"/>
  <c r="J73" i="77" s="1"/>
  <c r="J15" i="57"/>
  <c r="K15" i="57" s="1"/>
  <c r="H16" i="57"/>
  <c r="I16" i="57" s="1"/>
  <c r="H61" i="84" l="1"/>
  <c r="H8" i="83"/>
  <c r="I23" i="82"/>
  <c r="H24" i="82"/>
  <c r="G76" i="77"/>
  <c r="H75" i="77"/>
  <c r="I75" i="77" s="1"/>
  <c r="J75" i="77" s="1"/>
  <c r="J16" i="57"/>
  <c r="K16" i="57" s="1"/>
  <c r="H17" i="57"/>
  <c r="I17" i="57" s="1"/>
  <c r="I61" i="84" l="1"/>
  <c r="I8" i="83"/>
  <c r="J23" i="82"/>
  <c r="I24" i="82"/>
  <c r="G77" i="77"/>
  <c r="H76" i="77"/>
  <c r="J17" i="57"/>
  <c r="K17" i="57" s="1"/>
  <c r="H18" i="57"/>
  <c r="I18" i="57" s="1"/>
  <c r="I76" i="77" l="1"/>
  <c r="J76" i="77" s="1"/>
  <c r="G78" i="77"/>
  <c r="H77" i="77"/>
  <c r="I77" i="77" s="1"/>
  <c r="J77" i="77" s="1"/>
  <c r="J18" i="57"/>
  <c r="K18" i="57" s="1"/>
  <c r="H19" i="57"/>
  <c r="I19" i="57" s="1"/>
  <c r="G79" i="77" l="1"/>
  <c r="H78" i="77"/>
  <c r="J19" i="57"/>
  <c r="K19" i="57" s="1"/>
  <c r="H20" i="57"/>
  <c r="I78" i="77" l="1"/>
  <c r="J78" i="77" s="1"/>
  <c r="G80" i="77"/>
  <c r="H79" i="77"/>
  <c r="I79" i="77" s="1"/>
  <c r="J79" i="77" s="1"/>
  <c r="H21" i="57"/>
  <c r="I20" i="57"/>
  <c r="G81" i="77" l="1"/>
  <c r="H80" i="77"/>
  <c r="J20" i="57"/>
  <c r="K20" i="57" s="1"/>
  <c r="H22" i="57"/>
  <c r="I21" i="57"/>
  <c r="I80" i="77" l="1"/>
  <c r="J80" i="77" s="1"/>
  <c r="G82" i="77"/>
  <c r="H81" i="77"/>
  <c r="I81" i="77" s="1"/>
  <c r="J81" i="77" s="1"/>
  <c r="J21" i="57"/>
  <c r="K21" i="57" s="1"/>
  <c r="H23" i="57"/>
  <c r="I22" i="57"/>
  <c r="G83" i="77" l="1"/>
  <c r="H82" i="77"/>
  <c r="I82" i="77" s="1"/>
  <c r="J82" i="77" s="1"/>
  <c r="J22" i="57"/>
  <c r="K22" i="57" s="1"/>
  <c r="H24" i="57"/>
  <c r="I23" i="57"/>
  <c r="G84" i="77" l="1"/>
  <c r="H83" i="77"/>
  <c r="I83" i="77" s="1"/>
  <c r="J83" i="77" s="1"/>
  <c r="J23" i="57"/>
  <c r="K23" i="57" s="1"/>
  <c r="H25" i="57"/>
  <c r="I24" i="57"/>
  <c r="G85" i="77" l="1"/>
  <c r="H84" i="77"/>
  <c r="J24" i="57"/>
  <c r="K24" i="57" s="1"/>
  <c r="H26" i="57"/>
  <c r="I25" i="57"/>
  <c r="G86" i="77" l="1"/>
  <c r="H85" i="77"/>
  <c r="I85" i="77" s="1"/>
  <c r="J85" i="77" s="1"/>
  <c r="I84" i="77"/>
  <c r="J84" i="77" s="1"/>
  <c r="J25" i="57"/>
  <c r="K25" i="57" s="1"/>
  <c r="H27" i="57"/>
  <c r="I26" i="57"/>
  <c r="G87" i="77" l="1"/>
  <c r="H86" i="77"/>
  <c r="I86" i="77" s="1"/>
  <c r="J86" i="77" s="1"/>
  <c r="J26" i="57"/>
  <c r="K26" i="57" s="1"/>
  <c r="H28" i="57"/>
  <c r="I27" i="57"/>
  <c r="G88" i="77" l="1"/>
  <c r="H88" i="77" s="1"/>
  <c r="H87" i="77"/>
  <c r="I87" i="77" s="1"/>
  <c r="J87" i="77" s="1"/>
  <c r="J27" i="57"/>
  <c r="K27" i="57" s="1"/>
  <c r="H29" i="57"/>
  <c r="I28" i="57"/>
  <c r="I88" i="77" l="1"/>
  <c r="I89" i="77" s="1"/>
  <c r="H89" i="77"/>
  <c r="J28" i="57"/>
  <c r="K28" i="57" s="1"/>
  <c r="H30" i="57"/>
  <c r="I29" i="57"/>
  <c r="J88" i="77" l="1"/>
  <c r="J29" i="57"/>
  <c r="K29" i="57" s="1"/>
  <c r="H31" i="57"/>
  <c r="I30" i="57"/>
  <c r="J30" i="57" l="1"/>
  <c r="K30" i="57" s="1"/>
  <c r="H32" i="57"/>
  <c r="I31" i="57"/>
  <c r="J31" i="57" l="1"/>
  <c r="K31" i="57" s="1"/>
  <c r="H33" i="57"/>
  <c r="I32" i="57"/>
  <c r="J32" i="57" l="1"/>
  <c r="K32" i="57" s="1"/>
  <c r="H34" i="57"/>
  <c r="I33" i="57"/>
  <c r="J33" i="57" l="1"/>
  <c r="K33" i="57" s="1"/>
  <c r="H35" i="57"/>
  <c r="I34" i="57"/>
  <c r="J34" i="57" l="1"/>
  <c r="K34" i="57" s="1"/>
  <c r="H36" i="57"/>
  <c r="I35" i="57"/>
  <c r="J35" i="57" l="1"/>
  <c r="K35" i="57" s="1"/>
  <c r="H37" i="57"/>
  <c r="I36" i="57"/>
  <c r="J36" i="57" l="1"/>
  <c r="K36" i="57" s="1"/>
  <c r="H38" i="57"/>
  <c r="I37" i="57"/>
  <c r="J37" i="57" l="1"/>
  <c r="K37" i="57" s="1"/>
  <c r="H39" i="57"/>
  <c r="I38" i="57"/>
  <c r="J38" i="57" l="1"/>
  <c r="K38" i="57" s="1"/>
  <c r="H40" i="57"/>
  <c r="I39" i="57"/>
  <c r="J39" i="57" l="1"/>
  <c r="K39" i="57" s="1"/>
  <c r="H41" i="57"/>
  <c r="I40" i="57"/>
  <c r="J40" i="57" l="1"/>
  <c r="K40" i="57" s="1"/>
  <c r="H42" i="57"/>
  <c r="I41" i="57"/>
  <c r="J41" i="57" l="1"/>
  <c r="K41" i="57" s="1"/>
  <c r="H43" i="57"/>
  <c r="I42" i="57"/>
  <c r="J42" i="57" l="1"/>
  <c r="K42" i="57" s="1"/>
  <c r="H44" i="57"/>
  <c r="I43" i="57"/>
  <c r="J43" i="57" l="1"/>
  <c r="K43" i="57" s="1"/>
  <c r="H45" i="57"/>
  <c r="I44" i="57"/>
  <c r="J44" i="57" l="1"/>
  <c r="K44" i="57" s="1"/>
  <c r="H46" i="57"/>
  <c r="I45" i="57"/>
  <c r="J45" i="57" l="1"/>
  <c r="K45" i="57" s="1"/>
  <c r="H47" i="57"/>
  <c r="I46" i="57"/>
  <c r="J46" i="57" l="1"/>
  <c r="K46" i="57" s="1"/>
  <c r="H48" i="57"/>
  <c r="I47" i="57"/>
  <c r="J47" i="57" l="1"/>
  <c r="K47" i="57" s="1"/>
  <c r="H49" i="57"/>
  <c r="I48" i="57"/>
  <c r="J48" i="57" l="1"/>
  <c r="K48" i="57" s="1"/>
  <c r="H50" i="57"/>
  <c r="I49" i="57"/>
  <c r="J49" i="57" l="1"/>
  <c r="K49" i="57" s="1"/>
  <c r="H51" i="57"/>
  <c r="I50" i="57"/>
  <c r="J50" i="57" l="1"/>
  <c r="K50" i="57" s="1"/>
  <c r="H52" i="57"/>
  <c r="I51" i="57"/>
  <c r="J51" i="57" l="1"/>
  <c r="K51" i="57" s="1"/>
  <c r="H53" i="57"/>
  <c r="I52" i="57"/>
  <c r="J52" i="57" l="1"/>
  <c r="K52" i="57" s="1"/>
  <c r="H54" i="57"/>
  <c r="I53" i="57"/>
  <c r="J53" i="57" l="1"/>
  <c r="K53" i="57" s="1"/>
  <c r="H55" i="57"/>
  <c r="I54" i="57"/>
  <c r="J54" i="57" l="1"/>
  <c r="K54" i="57" s="1"/>
  <c r="H56" i="57"/>
  <c r="I55" i="57"/>
  <c r="J55" i="57" l="1"/>
  <c r="K55" i="57" s="1"/>
  <c r="H57" i="57"/>
  <c r="I56" i="57"/>
  <c r="J56" i="57" l="1"/>
  <c r="K56" i="57" s="1"/>
  <c r="H58" i="57"/>
  <c r="I57" i="57"/>
  <c r="J57" i="57" l="1"/>
  <c r="K57" i="57" s="1"/>
  <c r="H59" i="57"/>
  <c r="I58" i="57"/>
  <c r="J58" i="57" l="1"/>
  <c r="K58" i="57" s="1"/>
  <c r="H60" i="57"/>
  <c r="I59" i="57"/>
  <c r="J59" i="57" l="1"/>
  <c r="K59" i="57" s="1"/>
  <c r="H61" i="57"/>
  <c r="I60" i="57"/>
  <c r="J60" i="57" l="1"/>
  <c r="K60" i="57" s="1"/>
  <c r="H62" i="57"/>
  <c r="I61" i="57"/>
  <c r="J61" i="57" l="1"/>
  <c r="K61" i="57" s="1"/>
  <c r="H63" i="57"/>
  <c r="I62" i="57"/>
  <c r="J62" i="57" l="1"/>
  <c r="K62" i="57" s="1"/>
  <c r="H64" i="57"/>
  <c r="I63" i="57"/>
  <c r="J63" i="57" l="1"/>
  <c r="K63" i="57" s="1"/>
  <c r="H65" i="57"/>
  <c r="I64" i="57"/>
  <c r="J64" i="57" l="1"/>
  <c r="K64" i="57" s="1"/>
  <c r="H66" i="57"/>
  <c r="I65" i="57"/>
  <c r="J65" i="57" l="1"/>
  <c r="K65" i="57" s="1"/>
  <c r="H67" i="57"/>
  <c r="I66" i="57"/>
  <c r="J66" i="57" l="1"/>
  <c r="K66" i="57" s="1"/>
  <c r="H68" i="57"/>
  <c r="I67" i="57"/>
  <c r="J67" i="57" l="1"/>
  <c r="K67" i="57" s="1"/>
  <c r="H69" i="57"/>
  <c r="I68" i="57"/>
  <c r="J68" i="57" l="1"/>
  <c r="K68" i="57" s="1"/>
  <c r="H70" i="57"/>
  <c r="I69" i="57"/>
  <c r="J69" i="57" l="1"/>
  <c r="K69" i="57" s="1"/>
  <c r="H71" i="57"/>
  <c r="I70" i="57"/>
  <c r="J70" i="57" l="1"/>
  <c r="K70" i="57" s="1"/>
  <c r="H72" i="57"/>
  <c r="I71" i="57"/>
  <c r="J71" i="57" l="1"/>
  <c r="K71" i="57" s="1"/>
  <c r="H73" i="57"/>
  <c r="I72" i="57"/>
  <c r="J72" i="57" l="1"/>
  <c r="K72" i="57" s="1"/>
  <c r="H74" i="57"/>
  <c r="I73" i="57"/>
  <c r="J73" i="57" l="1"/>
  <c r="K73" i="57" s="1"/>
  <c r="H75" i="57"/>
  <c r="I74" i="57"/>
  <c r="J74" i="57" l="1"/>
  <c r="K74" i="57" s="1"/>
  <c r="H76" i="57"/>
  <c r="I75" i="57"/>
  <c r="J75" i="57" l="1"/>
  <c r="K75" i="57" s="1"/>
  <c r="H77" i="57"/>
  <c r="I76" i="57"/>
  <c r="J76" i="57" l="1"/>
  <c r="K76" i="57" s="1"/>
  <c r="H78" i="57"/>
  <c r="I77" i="57"/>
  <c r="J77" i="57" l="1"/>
  <c r="K77" i="57" s="1"/>
  <c r="H79" i="57"/>
  <c r="I78" i="57"/>
  <c r="J78" i="57" l="1"/>
  <c r="K78" i="57" s="1"/>
  <c r="H80" i="57"/>
  <c r="I79" i="57"/>
  <c r="J79" i="57" l="1"/>
  <c r="K79" i="57" s="1"/>
  <c r="H81" i="57"/>
  <c r="I80" i="57"/>
  <c r="J80" i="57" l="1"/>
  <c r="K80" i="57" s="1"/>
  <c r="H82" i="57"/>
  <c r="I82" i="57" s="1"/>
  <c r="I81" i="57"/>
  <c r="J82" i="57" l="1"/>
  <c r="K82" i="57" s="1"/>
  <c r="J81" i="57"/>
  <c r="K81" i="57" s="1"/>
  <c r="H83" i="57"/>
  <c r="H84" i="57" l="1"/>
  <c r="I83" i="57"/>
  <c r="J83" i="57" l="1"/>
  <c r="K83" i="57" s="1"/>
  <c r="I84" i="57"/>
  <c r="H85" i="57"/>
  <c r="I85" i="57" s="1"/>
  <c r="J85" i="57" l="1"/>
  <c r="K85" i="57" s="1"/>
  <c r="J84" i="57"/>
  <c r="K84" i="57" s="1"/>
  <c r="H86" i="57"/>
  <c r="H87" i="57" l="1"/>
  <c r="I86" i="57"/>
  <c r="J86" i="57" l="1"/>
  <c r="K86" i="57" s="1"/>
  <c r="H88" i="57"/>
  <c r="I87" i="57"/>
  <c r="J87" i="57" l="1"/>
  <c r="K87" i="57" s="1"/>
  <c r="H89" i="57"/>
  <c r="I88" i="57"/>
  <c r="J88" i="57" l="1"/>
  <c r="K88" i="57" s="1"/>
  <c r="H90" i="57"/>
  <c r="I89" i="57"/>
  <c r="J89" i="57" l="1"/>
  <c r="K89" i="57" s="1"/>
  <c r="H91" i="57"/>
  <c r="I90" i="57"/>
  <c r="J90" i="57" l="1"/>
  <c r="K90" i="57" s="1"/>
  <c r="H92" i="57"/>
  <c r="I91" i="57"/>
  <c r="J91" i="57" l="1"/>
  <c r="K91" i="57" s="1"/>
  <c r="H93" i="57"/>
  <c r="I92" i="57"/>
  <c r="J92" i="57" l="1"/>
  <c r="K92" i="57" s="1"/>
  <c r="H94" i="57"/>
  <c r="I93" i="57"/>
  <c r="J93" i="57" l="1"/>
  <c r="K93" i="57" s="1"/>
  <c r="H95" i="57"/>
  <c r="I94" i="57"/>
  <c r="J94" i="57" l="1"/>
  <c r="K94" i="57" s="1"/>
  <c r="H96" i="57"/>
  <c r="I95" i="57"/>
  <c r="J95" i="57" l="1"/>
  <c r="K95" i="57" s="1"/>
  <c r="H97" i="57"/>
  <c r="I96" i="57"/>
  <c r="J96" i="57" s="1"/>
  <c r="H98" i="57" l="1"/>
  <c r="I97" i="57"/>
  <c r="J97" i="57" l="1"/>
  <c r="K97" i="57" s="1"/>
  <c r="H99" i="57"/>
  <c r="I98" i="57"/>
  <c r="J98" i="57" s="1"/>
  <c r="K96" i="57"/>
  <c r="H100" i="57" l="1"/>
  <c r="I99" i="57"/>
  <c r="J99" i="57" l="1"/>
  <c r="K99" i="57" s="1"/>
  <c r="H101" i="57"/>
  <c r="I100" i="57"/>
  <c r="J100" i="57" s="1"/>
  <c r="K98" i="57"/>
  <c r="H102" i="57" l="1"/>
  <c r="I101" i="57"/>
  <c r="J101" i="57" l="1"/>
  <c r="K101" i="57" s="1"/>
  <c r="H103" i="57"/>
  <c r="I102" i="57"/>
  <c r="K100" i="57"/>
  <c r="J102" i="57" l="1"/>
  <c r="K102" i="57" s="1"/>
  <c r="H104" i="57"/>
  <c r="I103" i="57"/>
  <c r="J103" i="57" s="1"/>
  <c r="H105" i="57" l="1"/>
  <c r="I104" i="57"/>
  <c r="J104" i="57" l="1"/>
  <c r="K104" i="57" s="1"/>
  <c r="H106" i="57"/>
  <c r="I105" i="57"/>
  <c r="K103" i="57"/>
  <c r="J105" i="57" l="1"/>
  <c r="K105" i="57" s="1"/>
  <c r="H107" i="57"/>
  <c r="I106" i="57"/>
  <c r="J106" i="57" s="1"/>
  <c r="K106" i="57" l="1"/>
  <c r="H108" i="57"/>
  <c r="I107" i="57"/>
  <c r="J107" i="57" l="1"/>
  <c r="K107" i="57" s="1"/>
  <c r="H109" i="57"/>
  <c r="I108" i="57"/>
  <c r="J108" i="57" l="1"/>
  <c r="K108" i="57" s="1"/>
  <c r="H110" i="57"/>
  <c r="I109" i="57"/>
  <c r="J109" i="57" l="1"/>
  <c r="K109" i="57" s="1"/>
  <c r="H111" i="57"/>
  <c r="I110" i="57"/>
  <c r="J110" i="57" l="1"/>
  <c r="K110" i="57" s="1"/>
  <c r="H112" i="57"/>
  <c r="I111" i="57"/>
  <c r="J111" i="57" l="1"/>
  <c r="K111" i="57" s="1"/>
  <c r="H113" i="57"/>
  <c r="I112" i="57"/>
  <c r="J112" i="57" l="1"/>
  <c r="K112" i="57" s="1"/>
  <c r="H114" i="57"/>
  <c r="I113" i="57"/>
  <c r="J113" i="57" l="1"/>
  <c r="K113" i="57" s="1"/>
  <c r="H115" i="57"/>
  <c r="I114" i="57"/>
  <c r="J114" i="57" l="1"/>
  <c r="K114" i="57" s="1"/>
  <c r="H116" i="57"/>
  <c r="I115" i="57"/>
  <c r="J115" i="57" l="1"/>
  <c r="K115" i="57" s="1"/>
  <c r="H117" i="57"/>
  <c r="I116" i="57"/>
  <c r="J116" i="57" l="1"/>
  <c r="K116" i="57" s="1"/>
  <c r="H118" i="57"/>
  <c r="I117" i="57"/>
  <c r="J117" i="57" l="1"/>
  <c r="K117" i="57" s="1"/>
  <c r="H119" i="57"/>
  <c r="I118" i="57"/>
  <c r="J118" i="57" l="1"/>
  <c r="K118" i="57" s="1"/>
  <c r="H120" i="57"/>
  <c r="I119" i="57"/>
  <c r="J119" i="57" l="1"/>
  <c r="K119" i="57" s="1"/>
  <c r="H121" i="57"/>
  <c r="I120" i="57"/>
  <c r="J120" i="57" l="1"/>
  <c r="K120" i="57" s="1"/>
  <c r="H122" i="57"/>
  <c r="I121" i="57"/>
  <c r="J121" i="57" l="1"/>
  <c r="K121" i="57" s="1"/>
  <c r="H123" i="57"/>
  <c r="I122" i="57"/>
  <c r="J122" i="57" l="1"/>
  <c r="K122" i="57" s="1"/>
  <c r="H124" i="57"/>
  <c r="I123" i="57"/>
  <c r="J123" i="57" l="1"/>
  <c r="K123" i="57" s="1"/>
  <c r="H125" i="57"/>
  <c r="I124" i="57"/>
  <c r="J124" i="57" l="1"/>
  <c r="K124" i="57" s="1"/>
  <c r="H126" i="57"/>
  <c r="I125" i="57"/>
  <c r="J125" i="57" l="1"/>
  <c r="K125" i="57" s="1"/>
  <c r="H127" i="57"/>
  <c r="I126" i="57"/>
  <c r="J126" i="57" l="1"/>
  <c r="K126" i="57" s="1"/>
  <c r="H128" i="57"/>
  <c r="I127" i="57"/>
  <c r="J127" i="57" l="1"/>
  <c r="K127" i="57" s="1"/>
  <c r="H129" i="57"/>
  <c r="I128" i="57"/>
  <c r="J128" i="57" l="1"/>
  <c r="K128" i="57" s="1"/>
  <c r="H130" i="57"/>
  <c r="I129" i="57"/>
  <c r="J129" i="57" l="1"/>
  <c r="K129" i="57" s="1"/>
  <c r="H131" i="57"/>
  <c r="I130" i="57"/>
  <c r="J130" i="57" l="1"/>
  <c r="K130" i="57" s="1"/>
  <c r="H132" i="57"/>
  <c r="I131" i="57"/>
  <c r="J131" i="57" l="1"/>
  <c r="K131" i="57" s="1"/>
  <c r="H133" i="57"/>
  <c r="I132" i="57"/>
  <c r="J132" i="57" l="1"/>
  <c r="K132" i="57" s="1"/>
  <c r="H134" i="57"/>
  <c r="I133" i="57"/>
  <c r="J133" i="57" l="1"/>
  <c r="K133" i="57" s="1"/>
  <c r="H135" i="57"/>
  <c r="I134" i="57"/>
  <c r="J134" i="57" l="1"/>
  <c r="K134" i="57" s="1"/>
  <c r="H136" i="57"/>
  <c r="I135" i="57"/>
  <c r="J135" i="57" l="1"/>
  <c r="K135" i="57" s="1"/>
  <c r="H137" i="57"/>
  <c r="I136" i="57"/>
  <c r="J136" i="57" l="1"/>
  <c r="K136" i="57" s="1"/>
  <c r="H138" i="57"/>
  <c r="I137" i="57"/>
  <c r="J137" i="57" l="1"/>
  <c r="K137" i="57" s="1"/>
  <c r="H139" i="57"/>
  <c r="I138" i="57"/>
  <c r="J138" i="57" l="1"/>
  <c r="K138" i="57" s="1"/>
  <c r="H140" i="57"/>
  <c r="I139" i="57"/>
  <c r="J139" i="57" l="1"/>
  <c r="K139" i="57" s="1"/>
  <c r="H141" i="57"/>
  <c r="I140" i="57"/>
  <c r="J140" i="57" l="1"/>
  <c r="K140" i="57" s="1"/>
  <c r="H142" i="57"/>
  <c r="I141" i="57"/>
  <c r="J141" i="57" l="1"/>
  <c r="K141" i="57" s="1"/>
  <c r="H143" i="57"/>
  <c r="I142" i="57"/>
  <c r="J142" i="57" l="1"/>
  <c r="K142" i="57" s="1"/>
  <c r="H144" i="57"/>
  <c r="I143" i="57"/>
  <c r="J143" i="57" l="1"/>
  <c r="K143" i="57" s="1"/>
  <c r="H145" i="57"/>
  <c r="I144" i="57"/>
  <c r="J144" i="57" l="1"/>
  <c r="K144" i="57" s="1"/>
  <c r="H146" i="57"/>
  <c r="I145" i="57"/>
  <c r="J145" i="57" l="1"/>
  <c r="K145" i="57" s="1"/>
  <c r="H147" i="57"/>
  <c r="I146" i="57"/>
  <c r="J146" i="57" l="1"/>
  <c r="K146" i="57" s="1"/>
  <c r="H148" i="57"/>
  <c r="I147" i="57"/>
  <c r="J147" i="57" l="1"/>
  <c r="K147" i="57" s="1"/>
  <c r="H149" i="57"/>
  <c r="I148" i="57"/>
  <c r="J148" i="57" l="1"/>
  <c r="K148" i="57" s="1"/>
  <c r="H150" i="57"/>
  <c r="I149" i="57"/>
  <c r="J149" i="57" l="1"/>
  <c r="K149" i="57" s="1"/>
  <c r="H151" i="57"/>
  <c r="I150" i="57"/>
  <c r="J150" i="57" l="1"/>
  <c r="K150" i="57" s="1"/>
  <c r="H152" i="57"/>
  <c r="I151" i="57"/>
  <c r="J151" i="57" l="1"/>
  <c r="K151" i="57" s="1"/>
  <c r="H153" i="57"/>
  <c r="I152" i="57"/>
  <c r="J152" i="57" l="1"/>
  <c r="K152" i="57" s="1"/>
  <c r="H154" i="57"/>
  <c r="I153" i="57"/>
  <c r="J153" i="57" l="1"/>
  <c r="K153" i="57" s="1"/>
  <c r="H155" i="57"/>
  <c r="I154" i="57"/>
  <c r="J154" i="57" l="1"/>
  <c r="K154" i="57" s="1"/>
  <c r="H156" i="57"/>
  <c r="I155" i="57"/>
  <c r="J155" i="57" l="1"/>
  <c r="K155" i="57" s="1"/>
  <c r="H157" i="57"/>
  <c r="I156" i="57"/>
  <c r="J156" i="57" l="1"/>
  <c r="K156" i="57" s="1"/>
  <c r="H158" i="57"/>
  <c r="I157" i="57"/>
  <c r="J157" i="57" l="1"/>
  <c r="K157" i="57" s="1"/>
  <c r="H159" i="57"/>
  <c r="I158" i="57"/>
  <c r="J158" i="57" l="1"/>
  <c r="K158" i="57" s="1"/>
  <c r="H160" i="57"/>
  <c r="I159" i="57"/>
  <c r="J159" i="57" l="1"/>
  <c r="K159" i="57" s="1"/>
  <c r="H161" i="57"/>
  <c r="I160" i="57"/>
  <c r="J160" i="57" l="1"/>
  <c r="K160" i="57" s="1"/>
  <c r="H162" i="57"/>
  <c r="I161" i="57"/>
  <c r="J161" i="57" l="1"/>
  <c r="K161" i="57" s="1"/>
  <c r="H163" i="57"/>
  <c r="I162" i="57"/>
  <c r="J162" i="57" l="1"/>
  <c r="K162" i="57" s="1"/>
  <c r="H164" i="57"/>
  <c r="I163" i="57"/>
  <c r="J163" i="57" l="1"/>
  <c r="K163" i="57" s="1"/>
  <c r="H165" i="57"/>
  <c r="I164" i="57"/>
  <c r="J164" i="57" l="1"/>
  <c r="K164" i="57" s="1"/>
  <c r="H166" i="57"/>
  <c r="I165" i="57"/>
  <c r="J165" i="57" l="1"/>
  <c r="K165" i="57" s="1"/>
  <c r="H167" i="57"/>
  <c r="I166" i="57"/>
  <c r="J166" i="57" l="1"/>
  <c r="K166" i="57" s="1"/>
  <c r="H168" i="57"/>
  <c r="I168" i="57" s="1"/>
  <c r="I167" i="57"/>
  <c r="J167" i="57" l="1"/>
  <c r="K167" i="57" s="1"/>
  <c r="J168" i="57"/>
  <c r="K168" i="57" s="1"/>
  <c r="H169" i="57"/>
  <c r="I169" i="57" l="1"/>
  <c r="H170" i="57"/>
  <c r="I170" i="57" s="1"/>
  <c r="J170" i="57" l="1"/>
  <c r="K170" i="57" s="1"/>
  <c r="J169" i="57"/>
  <c r="K169" i="57" s="1"/>
  <c r="H171" i="57"/>
  <c r="H172" i="57" l="1"/>
  <c r="I171" i="57"/>
  <c r="J171" i="57" l="1"/>
  <c r="K171" i="57" s="1"/>
  <c r="H173" i="57"/>
  <c r="I172" i="57"/>
  <c r="J172" i="57" l="1"/>
  <c r="K172" i="57" s="1"/>
  <c r="H174" i="57"/>
  <c r="I173" i="57"/>
  <c r="J173" i="57" l="1"/>
  <c r="K173" i="57" s="1"/>
  <c r="H175" i="57"/>
  <c r="I174" i="57"/>
  <c r="J174" i="57" l="1"/>
  <c r="K174" i="57" s="1"/>
  <c r="H176" i="57"/>
  <c r="I175" i="57"/>
  <c r="J175" i="57" l="1"/>
  <c r="K175" i="57" s="1"/>
  <c r="H177" i="57"/>
  <c r="I176" i="57"/>
  <c r="J176" i="57" l="1"/>
  <c r="K176" i="57" s="1"/>
  <c r="H178" i="57"/>
  <c r="I177" i="57"/>
  <c r="J177" i="57" l="1"/>
  <c r="K177" i="57" s="1"/>
  <c r="H179" i="57"/>
  <c r="I178" i="57"/>
  <c r="J178" i="57" l="1"/>
  <c r="K178" i="57" s="1"/>
  <c r="H180" i="57"/>
  <c r="I179" i="57"/>
  <c r="J179" i="57" l="1"/>
  <c r="K179" i="57" s="1"/>
  <c r="H181" i="57"/>
  <c r="I180" i="57"/>
  <c r="J180" i="57" l="1"/>
  <c r="K180" i="57" s="1"/>
  <c r="H182" i="57"/>
  <c r="I181" i="57"/>
  <c r="J181" i="57" l="1"/>
  <c r="K181" i="57" s="1"/>
  <c r="H183" i="57"/>
  <c r="I182" i="57"/>
  <c r="J182" i="57" l="1"/>
  <c r="K182" i="57" s="1"/>
  <c r="H184" i="57"/>
  <c r="I184" i="57" s="1"/>
  <c r="J184" i="57" s="1"/>
  <c r="I183" i="57"/>
  <c r="J183" i="57" l="1"/>
  <c r="K183" i="57" s="1"/>
  <c r="I185" i="57"/>
  <c r="K184" i="57" l="1"/>
  <c r="J185" i="57"/>
</calcChain>
</file>

<file path=xl/sharedStrings.xml><?xml version="1.0" encoding="utf-8"?>
<sst xmlns="http://schemas.openxmlformats.org/spreadsheetml/2006/main" count="1083" uniqueCount="95">
  <si>
    <t>Flat No.</t>
  </si>
  <si>
    <t>Sr. No.</t>
  </si>
  <si>
    <t>Comp.</t>
  </si>
  <si>
    <t>Floor No.</t>
  </si>
  <si>
    <t xml:space="preserve">Built up Area in 
Sq. ft. 
</t>
  </si>
  <si>
    <t>Total</t>
  </si>
  <si>
    <t>2 BHK</t>
  </si>
  <si>
    <t>3 BHK</t>
  </si>
  <si>
    <t>1 BHK</t>
  </si>
  <si>
    <t>Sr.</t>
  </si>
  <si>
    <t>Total Flats</t>
  </si>
  <si>
    <t>CA</t>
  </si>
  <si>
    <t>BUA</t>
  </si>
  <si>
    <t>Value</t>
  </si>
  <si>
    <t xml:space="preserve">RV </t>
  </si>
  <si>
    <t>2BHK</t>
  </si>
  <si>
    <t>3BHK</t>
  </si>
  <si>
    <t>1BHK</t>
  </si>
  <si>
    <t xml:space="preserve">As per Approved Plan / Rera Carpet Area in 
Sq. ft.                      
</t>
  </si>
  <si>
    <t xml:space="preserve">Total </t>
  </si>
  <si>
    <t>B</t>
  </si>
  <si>
    <t>C</t>
  </si>
  <si>
    <t>A</t>
  </si>
  <si>
    <t>Wing</t>
  </si>
  <si>
    <t xml:space="preserve">E- Wing </t>
  </si>
  <si>
    <t>2nd Flr</t>
  </si>
  <si>
    <t>Tot - 6</t>
  </si>
  <si>
    <t>Rehab</t>
  </si>
  <si>
    <t>R/C</t>
  </si>
  <si>
    <t>Typical - 3 - 7 &amp; 9-12th Flr</t>
  </si>
  <si>
    <t>PAP</t>
  </si>
  <si>
    <t>8th (Ref)</t>
  </si>
  <si>
    <t>Ref</t>
  </si>
  <si>
    <t>13th Flr</t>
  </si>
  <si>
    <t>Sale</t>
  </si>
  <si>
    <t>14th &amp; 16th Flr</t>
  </si>
  <si>
    <t>15th Flr</t>
  </si>
  <si>
    <t>Tot - 4</t>
  </si>
  <si>
    <t>ref</t>
  </si>
  <si>
    <t>A to D Wing</t>
  </si>
  <si>
    <t>1st Flr</t>
  </si>
  <si>
    <t>Fitt</t>
  </si>
  <si>
    <t xml:space="preserve">Play </t>
  </si>
  <si>
    <t>D</t>
  </si>
  <si>
    <t>Typical - 2 to 7th flr</t>
  </si>
  <si>
    <t>8th (Ref) Flr</t>
  </si>
  <si>
    <t>Typical - 9 to 14 &amp; 16th Flr</t>
  </si>
  <si>
    <t>15th (ref) flr</t>
  </si>
  <si>
    <t>10th Flr</t>
  </si>
  <si>
    <t>Same Bldg</t>
  </si>
  <si>
    <t>B405</t>
  </si>
  <si>
    <t>Flat</t>
  </si>
  <si>
    <t>Rate</t>
  </si>
  <si>
    <t>D708</t>
  </si>
  <si>
    <t>E1503</t>
  </si>
  <si>
    <t>B1106</t>
  </si>
  <si>
    <t>D1010</t>
  </si>
  <si>
    <t>E1403</t>
  </si>
  <si>
    <t>B1006</t>
  </si>
  <si>
    <t>B604</t>
  </si>
  <si>
    <t>E1406</t>
  </si>
  <si>
    <t>B1404</t>
  </si>
  <si>
    <t>B1105</t>
  </si>
  <si>
    <t>B1505</t>
  </si>
  <si>
    <t>B606</t>
  </si>
  <si>
    <t xml:space="preserve">Area Statement </t>
  </si>
  <si>
    <t>Registration</t>
  </si>
  <si>
    <t>B1406</t>
  </si>
  <si>
    <t>B1306</t>
  </si>
  <si>
    <t>2 &amp; 12</t>
  </si>
  <si>
    <t>A &amp; C</t>
  </si>
  <si>
    <t>4 &amp; 11</t>
  </si>
  <si>
    <t>B &amp; D</t>
  </si>
  <si>
    <t>5 &amp;10</t>
  </si>
  <si>
    <t>5 &amp; 10</t>
  </si>
  <si>
    <t>6 &amp; 8</t>
  </si>
  <si>
    <t>6 &amp; 9</t>
  </si>
  <si>
    <t>7 &amp; 8</t>
  </si>
  <si>
    <t>Bal</t>
  </si>
  <si>
    <t xml:space="preserve">Tot </t>
  </si>
  <si>
    <t xml:space="preserve">RERA Carpet Area in 
Sq. ft.                      
</t>
  </si>
  <si>
    <r>
      <t xml:space="preserve">Rate per 
Sq. ft. on Carpet 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</si>
  <si>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Realizable Value /                   Fair Market Value                        as on date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</si>
  <si>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Final Realizable Value after completion of flat                           (Including Car parking, GST &amp; Other Charges)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</si>
  <si>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Expected Rent per month (After Completion)               in </t>
    </r>
    <r>
      <rPr>
        <b/>
        <sz val="7"/>
        <color theme="1"/>
        <rFont val="Rupee Foradian"/>
        <family val="2"/>
      </rPr>
      <t>`</t>
    </r>
  </si>
  <si>
    <r>
      <t xml:space="preserve">Cost of Construction                                 in </t>
    </r>
    <r>
      <rPr>
        <b/>
        <sz val="7"/>
        <color theme="1"/>
        <rFont val="Rupee Foradian"/>
        <family val="2"/>
      </rPr>
      <t>`</t>
    </r>
  </si>
  <si>
    <t>A to D</t>
  </si>
  <si>
    <t>1 BHK - 29                                                         2 BHK - 151                                       3 BHK - 03</t>
  </si>
  <si>
    <t>E - Sale</t>
  </si>
  <si>
    <t>E - Rehab</t>
  </si>
  <si>
    <t>E - PAP Units</t>
  </si>
  <si>
    <t xml:space="preserve">1 BHK - 22                                                         </t>
  </si>
  <si>
    <t xml:space="preserve">1 BHK - 59                                                         </t>
  </si>
  <si>
    <t xml:space="preserve">1 BHK - 06                                                         </t>
  </si>
  <si>
    <t>D1209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</si>
</sst>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333333"/>
      <name val="Open Sans"/>
      <family val="2"/>
    </font>
    <font>
      <b/>
      <sz val="11"/>
      <color rgb="FF333333"/>
      <name val="Open Sans"/>
      <family val="2"/>
    </font>
    <font>
      <sz val="11"/>
      <color rgb="FF000000"/>
      <name val="Calibri"/>
      <family val="2"/>
      <scheme val="minor"/>
    </font>
    <font>
      <sz val="10"/>
      <color rgb="FFFF0000"/>
      <name val="Arial Narrow"/>
      <family val="2"/>
    </font>
    <font>
      <b/>
      <sz val="11"/>
      <color theme="1"/>
      <name val="Calibri"/>
      <family val="2"/>
      <scheme val="minor"/>
    </font>
    <font>
      <sz val="11"/>
      <color rgb="FFFF0000"/>
      <name val="Open Sans"/>
      <family val="2"/>
    </font>
    <font>
      <b/>
      <sz val="7"/>
      <color theme="1"/>
      <name val="Arial Narrow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theme="1"/>
      <name val="Arial Narrow"/>
      <family val="2"/>
    </font>
    <font>
      <sz val="9"/>
      <color theme="1"/>
      <name val="Arial Narrow"/>
      <family val="2"/>
    </font>
    <font>
      <b/>
      <sz val="9"/>
      <color theme="1"/>
      <name val="Arial Narrow"/>
      <family val="2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72">
    <xf numFmtId="0" fontId="0" fillId="0" borderId="0" xfId="0"/>
    <xf numFmtId="0" fontId="2" fillId="0" borderId="0" xfId="0" applyFont="1"/>
    <xf numFmtId="1" fontId="2" fillId="0" borderId="0" xfId="0" applyNumberFormat="1" applyFont="1"/>
    <xf numFmtId="1" fontId="0" fillId="0" borderId="0" xfId="0" applyNumberFormat="1"/>
    <xf numFmtId="43" fontId="0" fillId="0" borderId="0" xfId="1" applyFont="1"/>
    <xf numFmtId="43" fontId="2" fillId="0" borderId="0" xfId="1" applyFont="1"/>
    <xf numFmtId="43" fontId="5" fillId="0" borderId="0" xfId="0" applyNumberFormat="1" applyFont="1"/>
    <xf numFmtId="2" fontId="2" fillId="0" borderId="0" xfId="0" applyNumberFormat="1" applyFont="1"/>
    <xf numFmtId="43" fontId="2" fillId="0" borderId="0" xfId="0" applyNumberFormat="1" applyFont="1"/>
    <xf numFmtId="0" fontId="3" fillId="3" borderId="9" xfId="0" applyFont="1" applyFill="1" applyBorder="1" applyAlignment="1">
      <alignment horizontal="left" vertical="top" wrapText="1"/>
    </xf>
    <xf numFmtId="0" fontId="3" fillId="2" borderId="9" xfId="0" applyFont="1" applyFill="1" applyBorder="1" applyAlignment="1">
      <alignment horizontal="left" vertical="top" wrapText="1"/>
    </xf>
    <xf numFmtId="0" fontId="4" fillId="3" borderId="9" xfId="0" applyFont="1" applyFill="1" applyBorder="1" applyAlignment="1">
      <alignment horizontal="left" vertical="top" wrapText="1"/>
    </xf>
    <xf numFmtId="0" fontId="7" fillId="0" borderId="0" xfId="0" applyFont="1"/>
    <xf numFmtId="0" fontId="7" fillId="5" borderId="0" xfId="0" applyFont="1" applyFill="1"/>
    <xf numFmtId="0" fontId="5" fillId="0" borderId="0" xfId="0" applyFont="1"/>
    <xf numFmtId="0" fontId="0" fillId="0" borderId="0" xfId="0" applyAlignment="1">
      <alignment horizontal="center"/>
    </xf>
    <xf numFmtId="0" fontId="0" fillId="5" borderId="0" xfId="0" applyFill="1" applyAlignment="1">
      <alignment horizontal="center"/>
    </xf>
    <xf numFmtId="0" fontId="0" fillId="5" borderId="0" xfId="0" applyFill="1"/>
    <xf numFmtId="43" fontId="0" fillId="0" borderId="0" xfId="0" applyNumberFormat="1"/>
    <xf numFmtId="0" fontId="3" fillId="5" borderId="9" xfId="0" applyFont="1" applyFill="1" applyBorder="1" applyAlignment="1">
      <alignment horizontal="left" vertical="top" wrapText="1"/>
    </xf>
    <xf numFmtId="1" fontId="0" fillId="5" borderId="0" xfId="0" applyNumberFormat="1" applyFill="1"/>
    <xf numFmtId="0" fontId="8" fillId="2" borderId="9" xfId="0" applyFont="1" applyFill="1" applyBorder="1" applyAlignment="1">
      <alignment horizontal="left" vertical="top" wrapText="1"/>
    </xf>
    <xf numFmtId="164" fontId="6" fillId="0" borderId="1" xfId="0" applyNumberFormat="1" applyFont="1" applyBorder="1" applyAlignment="1">
      <alignment horizontal="center"/>
    </xf>
    <xf numFmtId="164" fontId="6" fillId="0" borderId="2" xfId="0" applyNumberFormat="1" applyFont="1" applyBorder="1" applyAlignment="1">
      <alignment horizontal="center"/>
    </xf>
    <xf numFmtId="43" fontId="0" fillId="5" borderId="0" xfId="0" applyNumberFormat="1" applyFill="1"/>
    <xf numFmtId="43" fontId="0" fillId="5" borderId="0" xfId="1" applyFont="1" applyFill="1"/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1" fontId="12" fillId="0" borderId="1" xfId="0" applyNumberFormat="1" applyFont="1" applyBorder="1" applyAlignment="1">
      <alignment horizontal="center"/>
    </xf>
    <xf numFmtId="164" fontId="12" fillId="0" borderId="1" xfId="1" applyNumberFormat="1" applyFont="1" applyFill="1" applyBorder="1" applyAlignment="1">
      <alignment horizontal="center"/>
    </xf>
    <xf numFmtId="1" fontId="12" fillId="0" borderId="1" xfId="2" applyNumberFormat="1" applyFont="1" applyBorder="1" applyAlignment="1">
      <alignment horizontal="center" vertical="top" wrapText="1"/>
    </xf>
    <xf numFmtId="0" fontId="14" fillId="0" borderId="0" xfId="0" applyFont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8" xfId="0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1" fontId="14" fillId="0" borderId="0" xfId="0" applyNumberFormat="1" applyFont="1" applyAlignment="1">
      <alignment horizontal="center"/>
    </xf>
    <xf numFmtId="43" fontId="0" fillId="0" borderId="0" xfId="1" applyFont="1" applyFill="1"/>
    <xf numFmtId="0" fontId="15" fillId="0" borderId="1" xfId="0" applyFont="1" applyBorder="1" applyAlignment="1">
      <alignment horizontal="center"/>
    </xf>
    <xf numFmtId="1" fontId="15" fillId="0" borderId="1" xfId="0" applyNumberFormat="1" applyFont="1" applyBorder="1" applyAlignment="1">
      <alignment horizontal="center" vertical="center" wrapText="1"/>
    </xf>
    <xf numFmtId="1" fontId="15" fillId="0" borderId="1" xfId="0" applyNumberFormat="1" applyFont="1" applyBorder="1" applyAlignment="1">
      <alignment horizontal="center"/>
    </xf>
    <xf numFmtId="0" fontId="15" fillId="0" borderId="7" xfId="0" applyFont="1" applyBorder="1" applyAlignment="1">
      <alignment horizontal="center"/>
    </xf>
    <xf numFmtId="0" fontId="15" fillId="0" borderId="8" xfId="0" applyFont="1" applyBorder="1" applyAlignment="1">
      <alignment horizontal="center"/>
    </xf>
    <xf numFmtId="1" fontId="16" fillId="0" borderId="1" xfId="0" applyNumberFormat="1" applyFont="1" applyBorder="1" applyAlignment="1">
      <alignment horizontal="center"/>
    </xf>
    <xf numFmtId="164" fontId="16" fillId="0" borderId="1" xfId="1" applyNumberFormat="1" applyFont="1" applyFill="1" applyBorder="1" applyAlignment="1">
      <alignment horizontal="center"/>
    </xf>
    <xf numFmtId="0" fontId="17" fillId="0" borderId="1" xfId="0" applyFont="1" applyBorder="1" applyAlignment="1">
      <alignment horizontal="center"/>
    </xf>
    <xf numFmtId="164" fontId="15" fillId="0" borderId="1" xfId="1" applyNumberFormat="1" applyFont="1" applyFill="1" applyBorder="1" applyAlignment="1">
      <alignment horizontal="center"/>
    </xf>
    <xf numFmtId="1" fontId="15" fillId="0" borderId="1" xfId="2" applyNumberFormat="1" applyFont="1" applyBorder="1" applyAlignment="1">
      <alignment horizontal="center" vertical="top" wrapText="1"/>
    </xf>
    <xf numFmtId="0" fontId="16" fillId="0" borderId="8" xfId="0" applyFont="1" applyBorder="1" applyAlignment="1">
      <alignment horizontal="center"/>
    </xf>
    <xf numFmtId="164" fontId="16" fillId="0" borderId="1" xfId="1" applyNumberFormat="1" applyFont="1" applyBorder="1" applyAlignment="1">
      <alignment horizontal="center"/>
    </xf>
    <xf numFmtId="1" fontId="16" fillId="0" borderId="1" xfId="2" applyNumberFormat="1" applyFont="1" applyBorder="1" applyAlignment="1">
      <alignment horizontal="center" vertical="top" wrapText="1"/>
    </xf>
    <xf numFmtId="0" fontId="7" fillId="0" borderId="0" xfId="0" applyFont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7" fillId="0" borderId="1" xfId="0" applyFont="1" applyBorder="1" applyAlignment="1">
      <alignment horizontal="center"/>
    </xf>
    <xf numFmtId="1" fontId="7" fillId="0" borderId="1" xfId="0" applyNumberFormat="1" applyFont="1" applyBorder="1"/>
    <xf numFmtId="43" fontId="7" fillId="0" borderId="1" xfId="1" applyFont="1" applyBorder="1"/>
    <xf numFmtId="0" fontId="0" fillId="0" borderId="1" xfId="0" applyBorder="1" applyAlignment="1">
      <alignment horizontal="center" vertical="center"/>
    </xf>
    <xf numFmtId="1" fontId="16" fillId="0" borderId="1" xfId="0" applyNumberFormat="1" applyFont="1" applyBorder="1" applyAlignment="1">
      <alignment horizontal="center" vertical="center"/>
    </xf>
    <xf numFmtId="1" fontId="16" fillId="0" borderId="2" xfId="0" applyNumberFormat="1" applyFont="1" applyBorder="1" applyAlignment="1">
      <alignment horizontal="center" vertical="center"/>
    </xf>
    <xf numFmtId="164" fontId="16" fillId="0" borderId="1" xfId="0" applyNumberFormat="1" applyFont="1" applyBorder="1" applyAlignment="1">
      <alignment horizontal="center" vertical="center"/>
    </xf>
    <xf numFmtId="164" fontId="16" fillId="0" borderId="2" xfId="0" applyNumberFormat="1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164" fontId="13" fillId="0" borderId="1" xfId="0" applyNumberFormat="1" applyFont="1" applyBorder="1" applyAlignment="1">
      <alignment horizontal="center" vertical="center"/>
    </xf>
    <xf numFmtId="164" fontId="13" fillId="0" borderId="2" xfId="0" applyNumberFormat="1" applyFont="1" applyBorder="1" applyAlignment="1">
      <alignment horizontal="center" vertical="center"/>
    </xf>
    <xf numFmtId="0" fontId="16" fillId="0" borderId="5" xfId="0" applyFont="1" applyBorder="1" applyAlignment="1">
      <alignment horizontal="center"/>
    </xf>
    <xf numFmtId="0" fontId="16" fillId="0" borderId="6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7" fillId="0" borderId="1" xfId="0" applyFont="1" applyBorder="1" applyAlignment="1">
      <alignment horizontal="center"/>
    </xf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487653</xdr:colOff>
      <xdr:row>40</xdr:row>
      <xdr:rowOff>16438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F443AED0-669A-E8FD-A9AA-5FC8DCF17C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423392" cy="79925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323849</xdr:colOff>
      <xdr:row>0</xdr:row>
      <xdr:rowOff>123824</xdr:rowOff>
    </xdr:from>
    <xdr:to>
      <xdr:col>11</xdr:col>
      <xdr:colOff>386952</xdr:colOff>
      <xdr:row>23</xdr:row>
      <xdr:rowOff>13239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CC84FBD-F2FA-C376-0B4B-31D474A968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49" y="123824"/>
          <a:ext cx="6742509" cy="427091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87"/>
  <sheetViews>
    <sheetView topLeftCell="A165" zoomScale="145" zoomScaleNormal="145" workbookViewId="0"/>
  </sheetViews>
  <sheetFormatPr defaultRowHeight="15" x14ac:dyDescent="0.25"/>
  <cols>
    <col min="1" max="1" width="5" customWidth="1"/>
    <col min="2" max="2" width="4.5703125" customWidth="1"/>
    <col min="3" max="3" width="5.42578125" customWidth="1"/>
    <col min="4" max="4" width="4.140625" customWidth="1"/>
    <col min="5" max="5" width="7.7109375" customWidth="1"/>
    <col min="6" max="6" width="7.28515625" customWidth="1"/>
    <col min="7" max="7" width="6.5703125" customWidth="1"/>
    <col min="8" max="8" width="7.7109375" customWidth="1"/>
    <col min="9" max="9" width="12.42578125" customWidth="1"/>
    <col min="10" max="10" width="13.7109375" customWidth="1"/>
    <col min="11" max="11" width="7.85546875" customWidth="1"/>
    <col min="12" max="12" width="11.5703125" customWidth="1"/>
    <col min="14" max="14" width="15" style="1" customWidth="1"/>
    <col min="15" max="15" width="9.140625" style="1"/>
  </cols>
  <sheetData>
    <row r="1" spans="1:15" ht="58.5" customHeight="1" x14ac:dyDescent="0.25">
      <c r="A1" s="26" t="s">
        <v>1</v>
      </c>
      <c r="B1" s="27" t="s">
        <v>23</v>
      </c>
      <c r="C1" s="27" t="s">
        <v>0</v>
      </c>
      <c r="D1" s="27" t="s">
        <v>3</v>
      </c>
      <c r="E1" s="27" t="s">
        <v>2</v>
      </c>
      <c r="F1" s="27" t="s">
        <v>80</v>
      </c>
      <c r="G1" s="27" t="s">
        <v>4</v>
      </c>
      <c r="H1" s="26" t="s">
        <v>81</v>
      </c>
      <c r="I1" s="38" t="s">
        <v>82</v>
      </c>
      <c r="J1" s="28" t="s">
        <v>83</v>
      </c>
      <c r="K1" s="28" t="s">
        <v>84</v>
      </c>
      <c r="L1" s="28" t="s">
        <v>85</v>
      </c>
    </row>
    <row r="2" spans="1:15" ht="16.5" x14ac:dyDescent="0.3">
      <c r="A2" s="41">
        <v>1</v>
      </c>
      <c r="B2" s="41" t="s">
        <v>20</v>
      </c>
      <c r="C2" s="41">
        <v>103</v>
      </c>
      <c r="D2" s="41">
        <v>1</v>
      </c>
      <c r="E2" s="42" t="s">
        <v>6</v>
      </c>
      <c r="F2" s="42">
        <v>681</v>
      </c>
      <c r="G2" s="43">
        <f t="shared" ref="G2:G61" si="0">F2*1.1</f>
        <v>749.1</v>
      </c>
      <c r="H2" s="41">
        <v>21500</v>
      </c>
      <c r="I2" s="32">
        <f>F2*H2</f>
        <v>14641500</v>
      </c>
      <c r="J2" s="32">
        <f>I2*1.05</f>
        <v>15373575</v>
      </c>
      <c r="K2" s="33">
        <f t="shared" ref="K2" si="1">MROUND((J2*0.025/12),500)</f>
        <v>32000</v>
      </c>
      <c r="L2" s="32">
        <f t="shared" ref="L2" si="2">G2*3000</f>
        <v>2247300</v>
      </c>
      <c r="M2" s="34"/>
      <c r="N2" s="3"/>
      <c r="O2" s="2"/>
    </row>
    <row r="3" spans="1:15" ht="16.5" x14ac:dyDescent="0.3">
      <c r="A3" s="41">
        <v>2</v>
      </c>
      <c r="B3" s="41" t="s">
        <v>20</v>
      </c>
      <c r="C3" s="44">
        <v>104</v>
      </c>
      <c r="D3" s="41">
        <v>1</v>
      </c>
      <c r="E3" s="42" t="s">
        <v>6</v>
      </c>
      <c r="F3" s="42">
        <v>695</v>
      </c>
      <c r="G3" s="43">
        <f t="shared" si="0"/>
        <v>764.50000000000011</v>
      </c>
      <c r="H3" s="41">
        <f>H2</f>
        <v>21500</v>
      </c>
      <c r="I3" s="32">
        <f t="shared" ref="I3:I66" si="3">F3*H3</f>
        <v>14942500</v>
      </c>
      <c r="J3" s="32">
        <f t="shared" ref="J3:J66" si="4">I3*1.05</f>
        <v>15689625</v>
      </c>
      <c r="K3" s="33">
        <f t="shared" ref="K3:K66" si="5">MROUND((J3*0.025/12),500)</f>
        <v>32500</v>
      </c>
      <c r="L3" s="32">
        <f t="shared" ref="L3:L66" si="6">G3*3000</f>
        <v>2293500.0000000005</v>
      </c>
      <c r="M3" s="39"/>
      <c r="N3" s="2"/>
      <c r="O3" s="2"/>
    </row>
    <row r="4" spans="1:15" ht="16.5" x14ac:dyDescent="0.3">
      <c r="A4" s="41">
        <v>3</v>
      </c>
      <c r="B4" s="41" t="s">
        <v>20</v>
      </c>
      <c r="C4" s="41">
        <v>105</v>
      </c>
      <c r="D4" s="41">
        <v>1</v>
      </c>
      <c r="E4" s="42" t="s">
        <v>6</v>
      </c>
      <c r="F4" s="42">
        <v>658</v>
      </c>
      <c r="G4" s="43">
        <f t="shared" si="0"/>
        <v>723.80000000000007</v>
      </c>
      <c r="H4" s="41">
        <f t="shared" ref="H4:H58" si="7">H3</f>
        <v>21500</v>
      </c>
      <c r="I4" s="32">
        <f t="shared" si="3"/>
        <v>14147000</v>
      </c>
      <c r="J4" s="32">
        <f t="shared" si="4"/>
        <v>14854350</v>
      </c>
      <c r="K4" s="33">
        <f t="shared" si="5"/>
        <v>31000</v>
      </c>
      <c r="L4" s="32">
        <f t="shared" si="6"/>
        <v>2171400</v>
      </c>
      <c r="M4" s="39"/>
      <c r="N4" s="2"/>
      <c r="O4" s="2"/>
    </row>
    <row r="5" spans="1:15" ht="16.5" x14ac:dyDescent="0.3">
      <c r="A5" s="41">
        <v>4</v>
      </c>
      <c r="B5" s="41" t="s">
        <v>20</v>
      </c>
      <c r="C5" s="44">
        <v>106</v>
      </c>
      <c r="D5" s="41">
        <v>1</v>
      </c>
      <c r="E5" s="42" t="s">
        <v>8</v>
      </c>
      <c r="F5" s="42">
        <v>470</v>
      </c>
      <c r="G5" s="43">
        <f t="shared" si="0"/>
        <v>517</v>
      </c>
      <c r="H5" s="41">
        <f>H4</f>
        <v>21500</v>
      </c>
      <c r="I5" s="32">
        <f t="shared" si="3"/>
        <v>10105000</v>
      </c>
      <c r="J5" s="32">
        <f t="shared" si="4"/>
        <v>10610250</v>
      </c>
      <c r="K5" s="33">
        <f t="shared" si="5"/>
        <v>22000</v>
      </c>
      <c r="L5" s="32">
        <f t="shared" si="6"/>
        <v>1551000</v>
      </c>
      <c r="M5" s="34"/>
      <c r="N5" s="2"/>
      <c r="O5" s="2"/>
    </row>
    <row r="6" spans="1:15" ht="16.5" x14ac:dyDescent="0.3">
      <c r="A6" s="41">
        <v>5</v>
      </c>
      <c r="B6" s="41" t="s">
        <v>43</v>
      </c>
      <c r="C6" s="41">
        <v>109</v>
      </c>
      <c r="D6" s="41">
        <v>1</v>
      </c>
      <c r="E6" s="42" t="s">
        <v>8</v>
      </c>
      <c r="F6" s="42">
        <v>470</v>
      </c>
      <c r="G6" s="43">
        <f t="shared" si="0"/>
        <v>517</v>
      </c>
      <c r="H6" s="41">
        <f>H5</f>
        <v>21500</v>
      </c>
      <c r="I6" s="32">
        <f t="shared" si="3"/>
        <v>10105000</v>
      </c>
      <c r="J6" s="32">
        <f t="shared" si="4"/>
        <v>10610250</v>
      </c>
      <c r="K6" s="33">
        <f t="shared" si="5"/>
        <v>22000</v>
      </c>
      <c r="L6" s="32">
        <f t="shared" si="6"/>
        <v>1551000</v>
      </c>
      <c r="M6" s="34"/>
      <c r="N6" s="2"/>
      <c r="O6" s="2"/>
    </row>
    <row r="7" spans="1:15" ht="16.5" x14ac:dyDescent="0.3">
      <c r="A7" s="41">
        <v>6</v>
      </c>
      <c r="B7" s="41" t="s">
        <v>43</v>
      </c>
      <c r="C7" s="44">
        <v>110</v>
      </c>
      <c r="D7" s="41">
        <v>1</v>
      </c>
      <c r="E7" s="42" t="s">
        <v>6</v>
      </c>
      <c r="F7" s="42">
        <v>658</v>
      </c>
      <c r="G7" s="43">
        <f t="shared" si="0"/>
        <v>723.80000000000007</v>
      </c>
      <c r="H7" s="41">
        <f t="shared" ref="H7:H8" si="8">H6</f>
        <v>21500</v>
      </c>
      <c r="I7" s="32">
        <f t="shared" si="3"/>
        <v>14147000</v>
      </c>
      <c r="J7" s="32">
        <f t="shared" si="4"/>
        <v>14854350</v>
      </c>
      <c r="K7" s="33">
        <f t="shared" si="5"/>
        <v>31000</v>
      </c>
      <c r="L7" s="32">
        <f t="shared" si="6"/>
        <v>2171400</v>
      </c>
      <c r="M7" s="34"/>
      <c r="N7" s="2"/>
      <c r="O7" s="2"/>
    </row>
    <row r="8" spans="1:15" ht="16.5" x14ac:dyDescent="0.3">
      <c r="A8" s="41">
        <v>7</v>
      </c>
      <c r="B8" s="41" t="s">
        <v>43</v>
      </c>
      <c r="C8" s="41">
        <v>111</v>
      </c>
      <c r="D8" s="41">
        <v>1</v>
      </c>
      <c r="E8" s="42" t="s">
        <v>6</v>
      </c>
      <c r="F8" s="42">
        <v>695</v>
      </c>
      <c r="G8" s="43">
        <f t="shared" si="0"/>
        <v>764.50000000000011</v>
      </c>
      <c r="H8" s="41">
        <f t="shared" si="8"/>
        <v>21500</v>
      </c>
      <c r="I8" s="32">
        <f t="shared" si="3"/>
        <v>14942500</v>
      </c>
      <c r="J8" s="32">
        <f t="shared" si="4"/>
        <v>15689625</v>
      </c>
      <c r="K8" s="33">
        <f t="shared" si="5"/>
        <v>32500</v>
      </c>
      <c r="L8" s="32">
        <f t="shared" si="6"/>
        <v>2293500.0000000005</v>
      </c>
      <c r="M8" s="34"/>
      <c r="N8" s="2"/>
      <c r="O8" s="2"/>
    </row>
    <row r="9" spans="1:15" ht="16.5" x14ac:dyDescent="0.3">
      <c r="A9" s="41">
        <v>8</v>
      </c>
      <c r="B9" s="41" t="s">
        <v>22</v>
      </c>
      <c r="C9" s="44">
        <v>201</v>
      </c>
      <c r="D9" s="41">
        <v>2</v>
      </c>
      <c r="E9" s="42" t="s">
        <v>6</v>
      </c>
      <c r="F9" s="42">
        <v>654</v>
      </c>
      <c r="G9" s="43">
        <f t="shared" si="0"/>
        <v>719.40000000000009</v>
      </c>
      <c r="H9" s="41">
        <f>H8</f>
        <v>21500</v>
      </c>
      <c r="I9" s="32">
        <f t="shared" si="3"/>
        <v>14061000</v>
      </c>
      <c r="J9" s="32">
        <f t="shared" si="4"/>
        <v>14764050</v>
      </c>
      <c r="K9" s="33">
        <f t="shared" si="5"/>
        <v>31000</v>
      </c>
      <c r="L9" s="32">
        <f t="shared" si="6"/>
        <v>2158200.0000000005</v>
      </c>
      <c r="M9" s="34"/>
      <c r="N9" s="2"/>
      <c r="O9" s="2"/>
    </row>
    <row r="10" spans="1:15" ht="16.5" x14ac:dyDescent="0.3">
      <c r="A10" s="41">
        <v>9</v>
      </c>
      <c r="B10" s="41" t="s">
        <v>22</v>
      </c>
      <c r="C10" s="44">
        <v>202</v>
      </c>
      <c r="D10" s="41">
        <v>2</v>
      </c>
      <c r="E10" s="42" t="s">
        <v>6</v>
      </c>
      <c r="F10" s="42">
        <v>652</v>
      </c>
      <c r="G10" s="43">
        <f t="shared" si="0"/>
        <v>717.2</v>
      </c>
      <c r="H10" s="41">
        <f t="shared" si="7"/>
        <v>21500</v>
      </c>
      <c r="I10" s="32">
        <f t="shared" si="3"/>
        <v>14018000</v>
      </c>
      <c r="J10" s="32">
        <f t="shared" si="4"/>
        <v>14718900</v>
      </c>
      <c r="K10" s="33">
        <f t="shared" si="5"/>
        <v>30500</v>
      </c>
      <c r="L10" s="32">
        <f t="shared" si="6"/>
        <v>2151600</v>
      </c>
      <c r="M10" s="34"/>
      <c r="N10" s="2"/>
      <c r="O10" s="2"/>
    </row>
    <row r="11" spans="1:15" ht="16.5" x14ac:dyDescent="0.3">
      <c r="A11" s="41">
        <v>10</v>
      </c>
      <c r="B11" s="41" t="s">
        <v>20</v>
      </c>
      <c r="C11" s="44">
        <v>203</v>
      </c>
      <c r="D11" s="41">
        <v>2</v>
      </c>
      <c r="E11" s="42" t="s">
        <v>6</v>
      </c>
      <c r="F11" s="42">
        <v>681</v>
      </c>
      <c r="G11" s="43">
        <f t="shared" si="0"/>
        <v>749.1</v>
      </c>
      <c r="H11" s="41">
        <f t="shared" ref="H11:H20" si="9">H10</f>
        <v>21500</v>
      </c>
      <c r="I11" s="32">
        <f t="shared" si="3"/>
        <v>14641500</v>
      </c>
      <c r="J11" s="32">
        <f t="shared" si="4"/>
        <v>15373575</v>
      </c>
      <c r="K11" s="33">
        <f t="shared" si="5"/>
        <v>32000</v>
      </c>
      <c r="L11" s="32">
        <f t="shared" si="6"/>
        <v>2247300</v>
      </c>
      <c r="M11" s="34"/>
      <c r="N11" s="2"/>
      <c r="O11" s="2"/>
    </row>
    <row r="12" spans="1:15" ht="16.5" x14ac:dyDescent="0.3">
      <c r="A12" s="41">
        <v>11</v>
      </c>
      <c r="B12" s="41" t="s">
        <v>20</v>
      </c>
      <c r="C12" s="44">
        <v>204</v>
      </c>
      <c r="D12" s="41">
        <v>2</v>
      </c>
      <c r="E12" s="42" t="s">
        <v>6</v>
      </c>
      <c r="F12" s="42">
        <v>695</v>
      </c>
      <c r="G12" s="43">
        <f t="shared" si="0"/>
        <v>764.50000000000011</v>
      </c>
      <c r="H12" s="41">
        <f t="shared" si="9"/>
        <v>21500</v>
      </c>
      <c r="I12" s="32">
        <f t="shared" si="3"/>
        <v>14942500</v>
      </c>
      <c r="J12" s="32">
        <f t="shared" si="4"/>
        <v>15689625</v>
      </c>
      <c r="K12" s="33">
        <f t="shared" si="5"/>
        <v>32500</v>
      </c>
      <c r="L12" s="32">
        <f t="shared" si="6"/>
        <v>2293500.0000000005</v>
      </c>
      <c r="M12" s="34"/>
      <c r="N12" s="6"/>
      <c r="O12" s="2"/>
    </row>
    <row r="13" spans="1:15" ht="16.5" x14ac:dyDescent="0.3">
      <c r="A13" s="41">
        <v>12</v>
      </c>
      <c r="B13" s="41" t="s">
        <v>20</v>
      </c>
      <c r="C13" s="44">
        <v>205</v>
      </c>
      <c r="D13" s="41">
        <v>2</v>
      </c>
      <c r="E13" s="42" t="s">
        <v>6</v>
      </c>
      <c r="F13" s="42">
        <v>658</v>
      </c>
      <c r="G13" s="43">
        <f t="shared" si="0"/>
        <v>723.80000000000007</v>
      </c>
      <c r="H13" s="41">
        <f t="shared" si="9"/>
        <v>21500</v>
      </c>
      <c r="I13" s="32">
        <f t="shared" si="3"/>
        <v>14147000</v>
      </c>
      <c r="J13" s="32">
        <f t="shared" si="4"/>
        <v>14854350</v>
      </c>
      <c r="K13" s="33">
        <f t="shared" si="5"/>
        <v>31000</v>
      </c>
      <c r="L13" s="32">
        <f t="shared" si="6"/>
        <v>2171400</v>
      </c>
      <c r="M13" s="34"/>
      <c r="N13" s="2"/>
      <c r="O13" s="2"/>
    </row>
    <row r="14" spans="1:15" ht="16.5" x14ac:dyDescent="0.3">
      <c r="A14" s="41">
        <v>13</v>
      </c>
      <c r="B14" s="41" t="s">
        <v>20</v>
      </c>
      <c r="C14" s="44">
        <v>206</v>
      </c>
      <c r="D14" s="41">
        <v>2</v>
      </c>
      <c r="E14" s="42" t="s">
        <v>8</v>
      </c>
      <c r="F14" s="42">
        <v>470</v>
      </c>
      <c r="G14" s="43">
        <f t="shared" si="0"/>
        <v>517</v>
      </c>
      <c r="H14" s="41">
        <f t="shared" si="9"/>
        <v>21500</v>
      </c>
      <c r="I14" s="32">
        <f t="shared" si="3"/>
        <v>10105000</v>
      </c>
      <c r="J14" s="32">
        <f t="shared" si="4"/>
        <v>10610250</v>
      </c>
      <c r="K14" s="33">
        <f t="shared" si="5"/>
        <v>22000</v>
      </c>
      <c r="L14" s="32">
        <f t="shared" si="6"/>
        <v>1551000</v>
      </c>
      <c r="M14" s="34"/>
      <c r="N14" s="2"/>
      <c r="O14" s="2"/>
    </row>
    <row r="15" spans="1:15" ht="16.5" x14ac:dyDescent="0.3">
      <c r="A15" s="41">
        <v>14</v>
      </c>
      <c r="B15" s="41" t="s">
        <v>20</v>
      </c>
      <c r="C15" s="44">
        <v>207</v>
      </c>
      <c r="D15" s="41">
        <v>2</v>
      </c>
      <c r="E15" s="42" t="s">
        <v>6</v>
      </c>
      <c r="F15" s="42">
        <v>570</v>
      </c>
      <c r="G15" s="43">
        <f t="shared" si="0"/>
        <v>627</v>
      </c>
      <c r="H15" s="41">
        <f t="shared" si="9"/>
        <v>21500</v>
      </c>
      <c r="I15" s="32">
        <f t="shared" si="3"/>
        <v>12255000</v>
      </c>
      <c r="J15" s="32">
        <f t="shared" si="4"/>
        <v>12867750</v>
      </c>
      <c r="K15" s="33">
        <f t="shared" si="5"/>
        <v>27000</v>
      </c>
      <c r="L15" s="32">
        <f t="shared" si="6"/>
        <v>1881000</v>
      </c>
      <c r="M15" s="34"/>
      <c r="N15" s="2"/>
      <c r="O15" s="2"/>
    </row>
    <row r="16" spans="1:15" ht="16.5" x14ac:dyDescent="0.3">
      <c r="A16" s="41">
        <v>15</v>
      </c>
      <c r="B16" s="41" t="s">
        <v>43</v>
      </c>
      <c r="C16" s="44">
        <v>208</v>
      </c>
      <c r="D16" s="41">
        <v>2</v>
      </c>
      <c r="E16" s="42" t="s">
        <v>6</v>
      </c>
      <c r="F16" s="42">
        <v>570</v>
      </c>
      <c r="G16" s="43">
        <f t="shared" si="0"/>
        <v>627</v>
      </c>
      <c r="H16" s="41">
        <f t="shared" si="9"/>
        <v>21500</v>
      </c>
      <c r="I16" s="32">
        <f t="shared" si="3"/>
        <v>12255000</v>
      </c>
      <c r="J16" s="32">
        <f t="shared" si="4"/>
        <v>12867750</v>
      </c>
      <c r="K16" s="33">
        <f t="shared" si="5"/>
        <v>27000</v>
      </c>
      <c r="L16" s="32">
        <f t="shared" si="6"/>
        <v>1881000</v>
      </c>
      <c r="M16" s="34"/>
      <c r="N16" s="2"/>
      <c r="O16" s="2"/>
    </row>
    <row r="17" spans="1:15" ht="16.5" x14ac:dyDescent="0.3">
      <c r="A17" s="41">
        <v>16</v>
      </c>
      <c r="B17" s="41" t="s">
        <v>43</v>
      </c>
      <c r="C17" s="44">
        <v>209</v>
      </c>
      <c r="D17" s="41">
        <v>2</v>
      </c>
      <c r="E17" s="42" t="s">
        <v>8</v>
      </c>
      <c r="F17" s="42">
        <v>470</v>
      </c>
      <c r="G17" s="43">
        <f t="shared" si="0"/>
        <v>517</v>
      </c>
      <c r="H17" s="41">
        <f t="shared" si="9"/>
        <v>21500</v>
      </c>
      <c r="I17" s="32">
        <f t="shared" si="3"/>
        <v>10105000</v>
      </c>
      <c r="J17" s="32">
        <f t="shared" si="4"/>
        <v>10610250</v>
      </c>
      <c r="K17" s="33">
        <f t="shared" si="5"/>
        <v>22000</v>
      </c>
      <c r="L17" s="32">
        <f t="shared" si="6"/>
        <v>1551000</v>
      </c>
      <c r="M17" s="34"/>
      <c r="N17" s="2"/>
      <c r="O17" s="2"/>
    </row>
    <row r="18" spans="1:15" ht="16.5" x14ac:dyDescent="0.3">
      <c r="A18" s="41">
        <v>17</v>
      </c>
      <c r="B18" s="41" t="s">
        <v>43</v>
      </c>
      <c r="C18" s="44">
        <v>210</v>
      </c>
      <c r="D18" s="41">
        <v>2</v>
      </c>
      <c r="E18" s="42" t="s">
        <v>6</v>
      </c>
      <c r="F18" s="42">
        <v>658</v>
      </c>
      <c r="G18" s="43">
        <f t="shared" si="0"/>
        <v>723.80000000000007</v>
      </c>
      <c r="H18" s="41">
        <f t="shared" si="9"/>
        <v>21500</v>
      </c>
      <c r="I18" s="32">
        <f t="shared" si="3"/>
        <v>14147000</v>
      </c>
      <c r="J18" s="32">
        <f t="shared" si="4"/>
        <v>14854350</v>
      </c>
      <c r="K18" s="33">
        <f t="shared" si="5"/>
        <v>31000</v>
      </c>
      <c r="L18" s="32">
        <f t="shared" si="6"/>
        <v>2171400</v>
      </c>
      <c r="M18" s="34"/>
      <c r="N18" s="2"/>
      <c r="O18" s="2"/>
    </row>
    <row r="19" spans="1:15" ht="16.5" x14ac:dyDescent="0.3">
      <c r="A19" s="41">
        <v>18</v>
      </c>
      <c r="B19" s="41" t="s">
        <v>43</v>
      </c>
      <c r="C19" s="44">
        <v>211</v>
      </c>
      <c r="D19" s="41">
        <v>2</v>
      </c>
      <c r="E19" s="42" t="s">
        <v>6</v>
      </c>
      <c r="F19" s="42">
        <v>695</v>
      </c>
      <c r="G19" s="43">
        <f t="shared" si="0"/>
        <v>764.50000000000011</v>
      </c>
      <c r="H19" s="41">
        <f t="shared" si="9"/>
        <v>21500</v>
      </c>
      <c r="I19" s="32">
        <f t="shared" si="3"/>
        <v>14942500</v>
      </c>
      <c r="J19" s="32">
        <f t="shared" si="4"/>
        <v>15689625</v>
      </c>
      <c r="K19" s="33">
        <f t="shared" si="5"/>
        <v>32500</v>
      </c>
      <c r="L19" s="32">
        <f t="shared" si="6"/>
        <v>2293500.0000000005</v>
      </c>
      <c r="M19" s="34"/>
      <c r="N19" s="2"/>
      <c r="O19" s="2"/>
    </row>
    <row r="20" spans="1:15" ht="16.5" x14ac:dyDescent="0.3">
      <c r="A20" s="41">
        <v>19</v>
      </c>
      <c r="B20" s="41" t="s">
        <v>21</v>
      </c>
      <c r="C20" s="44">
        <v>212</v>
      </c>
      <c r="D20" s="41">
        <v>2</v>
      </c>
      <c r="E20" s="42" t="s">
        <v>6</v>
      </c>
      <c r="F20" s="42">
        <v>652</v>
      </c>
      <c r="G20" s="43">
        <f t="shared" si="0"/>
        <v>717.2</v>
      </c>
      <c r="H20" s="41">
        <f t="shared" si="9"/>
        <v>21500</v>
      </c>
      <c r="I20" s="32">
        <f t="shared" si="3"/>
        <v>14018000</v>
      </c>
      <c r="J20" s="32">
        <f t="shared" si="4"/>
        <v>14718900</v>
      </c>
      <c r="K20" s="33">
        <f t="shared" si="5"/>
        <v>30500</v>
      </c>
      <c r="L20" s="32">
        <f t="shared" si="6"/>
        <v>2151600</v>
      </c>
      <c r="M20" s="34"/>
      <c r="N20" s="2"/>
      <c r="O20" s="2"/>
    </row>
    <row r="21" spans="1:15" ht="16.5" x14ac:dyDescent="0.3">
      <c r="A21" s="41">
        <v>20</v>
      </c>
      <c r="B21" s="41" t="s">
        <v>22</v>
      </c>
      <c r="C21" s="44">
        <v>301</v>
      </c>
      <c r="D21" s="41">
        <v>3</v>
      </c>
      <c r="E21" s="42" t="s">
        <v>6</v>
      </c>
      <c r="F21" s="42">
        <v>654</v>
      </c>
      <c r="G21" s="43">
        <f t="shared" si="0"/>
        <v>719.40000000000009</v>
      </c>
      <c r="H21" s="41">
        <f>H20+90</f>
        <v>21590</v>
      </c>
      <c r="I21" s="32">
        <f t="shared" si="3"/>
        <v>14119860</v>
      </c>
      <c r="J21" s="32">
        <f t="shared" si="4"/>
        <v>14825853</v>
      </c>
      <c r="K21" s="33">
        <f t="shared" si="5"/>
        <v>31000</v>
      </c>
      <c r="L21" s="32">
        <f t="shared" si="6"/>
        <v>2158200.0000000005</v>
      </c>
      <c r="M21" s="34"/>
      <c r="N21" s="2"/>
      <c r="O21" s="2"/>
    </row>
    <row r="22" spans="1:15" ht="16.5" x14ac:dyDescent="0.3">
      <c r="A22" s="41">
        <v>21</v>
      </c>
      <c r="B22" s="41" t="s">
        <v>22</v>
      </c>
      <c r="C22" s="41">
        <v>302</v>
      </c>
      <c r="D22" s="41">
        <v>3</v>
      </c>
      <c r="E22" s="42" t="s">
        <v>6</v>
      </c>
      <c r="F22" s="42">
        <v>652</v>
      </c>
      <c r="G22" s="43">
        <f t="shared" si="0"/>
        <v>717.2</v>
      </c>
      <c r="H22" s="41">
        <f t="shared" si="7"/>
        <v>21590</v>
      </c>
      <c r="I22" s="32">
        <f t="shared" si="3"/>
        <v>14076680</v>
      </c>
      <c r="J22" s="32">
        <f t="shared" si="4"/>
        <v>14780514</v>
      </c>
      <c r="K22" s="33">
        <f t="shared" si="5"/>
        <v>31000</v>
      </c>
      <c r="L22" s="32">
        <f t="shared" si="6"/>
        <v>2151600</v>
      </c>
      <c r="M22" s="34"/>
      <c r="N22" s="2"/>
      <c r="O22" s="2"/>
    </row>
    <row r="23" spans="1:15" ht="16.5" x14ac:dyDescent="0.3">
      <c r="A23" s="41">
        <v>22</v>
      </c>
      <c r="B23" s="41" t="s">
        <v>20</v>
      </c>
      <c r="C23" s="44">
        <v>303</v>
      </c>
      <c r="D23" s="41">
        <v>3</v>
      </c>
      <c r="E23" s="42" t="s">
        <v>6</v>
      </c>
      <c r="F23" s="42">
        <v>681</v>
      </c>
      <c r="G23" s="43">
        <f t="shared" si="0"/>
        <v>749.1</v>
      </c>
      <c r="H23" s="41">
        <f t="shared" ref="H23:H32" si="10">H22</f>
        <v>21590</v>
      </c>
      <c r="I23" s="32">
        <f t="shared" si="3"/>
        <v>14702790</v>
      </c>
      <c r="J23" s="32">
        <f t="shared" si="4"/>
        <v>15437929.5</v>
      </c>
      <c r="K23" s="33">
        <f t="shared" si="5"/>
        <v>32000</v>
      </c>
      <c r="L23" s="32">
        <f t="shared" si="6"/>
        <v>2247300</v>
      </c>
      <c r="M23" s="34"/>
      <c r="N23" s="2"/>
      <c r="O23" s="2"/>
    </row>
    <row r="24" spans="1:15" ht="16.5" x14ac:dyDescent="0.3">
      <c r="A24" s="41">
        <v>23</v>
      </c>
      <c r="B24" s="41" t="s">
        <v>20</v>
      </c>
      <c r="C24" s="41">
        <v>304</v>
      </c>
      <c r="D24" s="41">
        <v>3</v>
      </c>
      <c r="E24" s="42" t="s">
        <v>6</v>
      </c>
      <c r="F24" s="42">
        <v>695</v>
      </c>
      <c r="G24" s="43">
        <f t="shared" si="0"/>
        <v>764.50000000000011</v>
      </c>
      <c r="H24" s="41">
        <f t="shared" si="10"/>
        <v>21590</v>
      </c>
      <c r="I24" s="32">
        <f t="shared" si="3"/>
        <v>15005050</v>
      </c>
      <c r="J24" s="32">
        <f t="shared" si="4"/>
        <v>15755302.5</v>
      </c>
      <c r="K24" s="33">
        <f t="shared" si="5"/>
        <v>33000</v>
      </c>
      <c r="L24" s="32">
        <f t="shared" si="6"/>
        <v>2293500.0000000005</v>
      </c>
      <c r="M24" s="34"/>
      <c r="N24" s="2"/>
      <c r="O24" s="2"/>
    </row>
    <row r="25" spans="1:15" ht="16.5" x14ac:dyDescent="0.3">
      <c r="A25" s="41">
        <v>24</v>
      </c>
      <c r="B25" s="41" t="s">
        <v>20</v>
      </c>
      <c r="C25" s="44">
        <v>305</v>
      </c>
      <c r="D25" s="41">
        <v>3</v>
      </c>
      <c r="E25" s="42" t="s">
        <v>6</v>
      </c>
      <c r="F25" s="42">
        <v>658</v>
      </c>
      <c r="G25" s="43">
        <f t="shared" si="0"/>
        <v>723.80000000000007</v>
      </c>
      <c r="H25" s="41">
        <f t="shared" si="10"/>
        <v>21590</v>
      </c>
      <c r="I25" s="32">
        <f t="shared" si="3"/>
        <v>14206220</v>
      </c>
      <c r="J25" s="32">
        <f t="shared" si="4"/>
        <v>14916531</v>
      </c>
      <c r="K25" s="33">
        <f t="shared" si="5"/>
        <v>31000</v>
      </c>
      <c r="L25" s="32">
        <f t="shared" si="6"/>
        <v>2171400</v>
      </c>
      <c r="M25" s="34"/>
      <c r="N25" s="2"/>
      <c r="O25" s="2"/>
    </row>
    <row r="26" spans="1:15" ht="16.5" x14ac:dyDescent="0.3">
      <c r="A26" s="41">
        <v>25</v>
      </c>
      <c r="B26" s="41" t="s">
        <v>20</v>
      </c>
      <c r="C26" s="41">
        <v>306</v>
      </c>
      <c r="D26" s="41">
        <v>3</v>
      </c>
      <c r="E26" s="42" t="s">
        <v>8</v>
      </c>
      <c r="F26" s="42">
        <v>470</v>
      </c>
      <c r="G26" s="43">
        <f t="shared" si="0"/>
        <v>517</v>
      </c>
      <c r="H26" s="41">
        <f t="shared" si="10"/>
        <v>21590</v>
      </c>
      <c r="I26" s="32">
        <f t="shared" si="3"/>
        <v>10147300</v>
      </c>
      <c r="J26" s="32">
        <f t="shared" si="4"/>
        <v>10654665</v>
      </c>
      <c r="K26" s="33">
        <f t="shared" si="5"/>
        <v>22000</v>
      </c>
      <c r="L26" s="32">
        <f t="shared" si="6"/>
        <v>1551000</v>
      </c>
      <c r="M26" s="34"/>
      <c r="N26" s="2"/>
      <c r="O26" s="2"/>
    </row>
    <row r="27" spans="1:15" ht="16.5" x14ac:dyDescent="0.3">
      <c r="A27" s="41">
        <v>26</v>
      </c>
      <c r="B27" s="41" t="s">
        <v>20</v>
      </c>
      <c r="C27" s="44">
        <v>307</v>
      </c>
      <c r="D27" s="41">
        <v>3</v>
      </c>
      <c r="E27" s="42" t="s">
        <v>6</v>
      </c>
      <c r="F27" s="42">
        <v>570</v>
      </c>
      <c r="G27" s="43">
        <f t="shared" si="0"/>
        <v>627</v>
      </c>
      <c r="H27" s="41">
        <f t="shared" si="10"/>
        <v>21590</v>
      </c>
      <c r="I27" s="32">
        <f t="shared" si="3"/>
        <v>12306300</v>
      </c>
      <c r="J27" s="32">
        <f t="shared" si="4"/>
        <v>12921615</v>
      </c>
      <c r="K27" s="33">
        <f t="shared" si="5"/>
        <v>27000</v>
      </c>
      <c r="L27" s="32">
        <f t="shared" si="6"/>
        <v>1881000</v>
      </c>
      <c r="M27" s="34"/>
      <c r="N27" s="2"/>
      <c r="O27" s="2"/>
    </row>
    <row r="28" spans="1:15" ht="16.5" x14ac:dyDescent="0.3">
      <c r="A28" s="41">
        <v>27</v>
      </c>
      <c r="B28" s="41" t="s">
        <v>43</v>
      </c>
      <c r="C28" s="41">
        <v>308</v>
      </c>
      <c r="D28" s="41">
        <v>3</v>
      </c>
      <c r="E28" s="42" t="s">
        <v>6</v>
      </c>
      <c r="F28" s="42">
        <v>570</v>
      </c>
      <c r="G28" s="43">
        <f t="shared" si="0"/>
        <v>627</v>
      </c>
      <c r="H28" s="41">
        <f t="shared" si="10"/>
        <v>21590</v>
      </c>
      <c r="I28" s="32">
        <f t="shared" si="3"/>
        <v>12306300</v>
      </c>
      <c r="J28" s="32">
        <f t="shared" si="4"/>
        <v>12921615</v>
      </c>
      <c r="K28" s="33">
        <f t="shared" si="5"/>
        <v>27000</v>
      </c>
      <c r="L28" s="32">
        <f t="shared" si="6"/>
        <v>1881000</v>
      </c>
      <c r="M28" s="34"/>
      <c r="N28" s="2"/>
      <c r="O28" s="2"/>
    </row>
    <row r="29" spans="1:15" ht="16.5" x14ac:dyDescent="0.3">
      <c r="A29" s="41">
        <v>28</v>
      </c>
      <c r="B29" s="41" t="s">
        <v>43</v>
      </c>
      <c r="C29" s="44">
        <v>309</v>
      </c>
      <c r="D29" s="41">
        <v>3</v>
      </c>
      <c r="E29" s="42" t="s">
        <v>8</v>
      </c>
      <c r="F29" s="42">
        <v>470</v>
      </c>
      <c r="G29" s="43">
        <f t="shared" si="0"/>
        <v>517</v>
      </c>
      <c r="H29" s="41">
        <f t="shared" si="10"/>
        <v>21590</v>
      </c>
      <c r="I29" s="32">
        <f t="shared" si="3"/>
        <v>10147300</v>
      </c>
      <c r="J29" s="32">
        <f t="shared" si="4"/>
        <v>10654665</v>
      </c>
      <c r="K29" s="33">
        <f t="shared" si="5"/>
        <v>22000</v>
      </c>
      <c r="L29" s="32">
        <f t="shared" si="6"/>
        <v>1551000</v>
      </c>
      <c r="M29" s="34"/>
      <c r="N29" s="2"/>
      <c r="O29" s="2"/>
    </row>
    <row r="30" spans="1:15" ht="16.5" x14ac:dyDescent="0.3">
      <c r="A30" s="41">
        <v>29</v>
      </c>
      <c r="B30" s="41" t="s">
        <v>43</v>
      </c>
      <c r="C30" s="41">
        <v>310</v>
      </c>
      <c r="D30" s="41">
        <v>3</v>
      </c>
      <c r="E30" s="42" t="s">
        <v>6</v>
      </c>
      <c r="F30" s="42">
        <v>658</v>
      </c>
      <c r="G30" s="43">
        <f t="shared" si="0"/>
        <v>723.80000000000007</v>
      </c>
      <c r="H30" s="41">
        <f t="shared" si="10"/>
        <v>21590</v>
      </c>
      <c r="I30" s="32">
        <f t="shared" si="3"/>
        <v>14206220</v>
      </c>
      <c r="J30" s="32">
        <f t="shared" si="4"/>
        <v>14916531</v>
      </c>
      <c r="K30" s="33">
        <f t="shared" si="5"/>
        <v>31000</v>
      </c>
      <c r="L30" s="32">
        <f t="shared" si="6"/>
        <v>2171400</v>
      </c>
      <c r="M30" s="34"/>
      <c r="N30" s="2"/>
      <c r="O30" s="2"/>
    </row>
    <row r="31" spans="1:15" ht="16.5" x14ac:dyDescent="0.3">
      <c r="A31" s="41">
        <v>30</v>
      </c>
      <c r="B31" s="41" t="s">
        <v>43</v>
      </c>
      <c r="C31" s="44">
        <v>311</v>
      </c>
      <c r="D31" s="41">
        <v>3</v>
      </c>
      <c r="E31" s="42" t="s">
        <v>6</v>
      </c>
      <c r="F31" s="42">
        <v>695</v>
      </c>
      <c r="G31" s="43">
        <f t="shared" si="0"/>
        <v>764.50000000000011</v>
      </c>
      <c r="H31" s="41">
        <f t="shared" si="10"/>
        <v>21590</v>
      </c>
      <c r="I31" s="32">
        <f t="shared" si="3"/>
        <v>15005050</v>
      </c>
      <c r="J31" s="32">
        <f t="shared" si="4"/>
        <v>15755302.5</v>
      </c>
      <c r="K31" s="33">
        <f t="shared" si="5"/>
        <v>33000</v>
      </c>
      <c r="L31" s="32">
        <f t="shared" si="6"/>
        <v>2293500.0000000005</v>
      </c>
      <c r="M31" s="34"/>
      <c r="N31" s="2"/>
      <c r="O31" s="2"/>
    </row>
    <row r="32" spans="1:15" ht="16.5" x14ac:dyDescent="0.3">
      <c r="A32" s="41">
        <v>31</v>
      </c>
      <c r="B32" s="41" t="s">
        <v>21</v>
      </c>
      <c r="C32" s="41">
        <v>312</v>
      </c>
      <c r="D32" s="41">
        <v>3</v>
      </c>
      <c r="E32" s="42" t="s">
        <v>6</v>
      </c>
      <c r="F32" s="42">
        <v>652</v>
      </c>
      <c r="G32" s="43">
        <f t="shared" si="0"/>
        <v>717.2</v>
      </c>
      <c r="H32" s="41">
        <f t="shared" si="10"/>
        <v>21590</v>
      </c>
      <c r="I32" s="32">
        <f t="shared" si="3"/>
        <v>14076680</v>
      </c>
      <c r="J32" s="32">
        <f t="shared" si="4"/>
        <v>14780514</v>
      </c>
      <c r="K32" s="33">
        <f t="shared" si="5"/>
        <v>31000</v>
      </c>
      <c r="L32" s="32">
        <f t="shared" si="6"/>
        <v>2151600</v>
      </c>
      <c r="M32" s="34"/>
      <c r="N32" s="2"/>
      <c r="O32" s="2"/>
    </row>
    <row r="33" spans="1:15" ht="16.5" x14ac:dyDescent="0.3">
      <c r="A33" s="41">
        <v>32</v>
      </c>
      <c r="B33" s="41" t="s">
        <v>22</v>
      </c>
      <c r="C33" s="41">
        <v>401</v>
      </c>
      <c r="D33" s="41">
        <v>4</v>
      </c>
      <c r="E33" s="42" t="s">
        <v>6</v>
      </c>
      <c r="F33" s="42">
        <v>654</v>
      </c>
      <c r="G33" s="43">
        <f t="shared" si="0"/>
        <v>719.40000000000009</v>
      </c>
      <c r="H33" s="41">
        <f>H32+90</f>
        <v>21680</v>
      </c>
      <c r="I33" s="32">
        <f t="shared" si="3"/>
        <v>14178720</v>
      </c>
      <c r="J33" s="32">
        <f t="shared" si="4"/>
        <v>14887656</v>
      </c>
      <c r="K33" s="33">
        <f t="shared" si="5"/>
        <v>31000</v>
      </c>
      <c r="L33" s="32">
        <f t="shared" si="6"/>
        <v>2158200.0000000005</v>
      </c>
      <c r="M33" s="34"/>
      <c r="N33" s="2"/>
      <c r="O33" s="2"/>
    </row>
    <row r="34" spans="1:15" ht="16.5" x14ac:dyDescent="0.3">
      <c r="A34" s="41">
        <v>33</v>
      </c>
      <c r="B34" s="41" t="s">
        <v>22</v>
      </c>
      <c r="C34" s="41">
        <v>402</v>
      </c>
      <c r="D34" s="41">
        <v>4</v>
      </c>
      <c r="E34" s="42" t="s">
        <v>6</v>
      </c>
      <c r="F34" s="42">
        <v>652</v>
      </c>
      <c r="G34" s="43">
        <f t="shared" si="0"/>
        <v>717.2</v>
      </c>
      <c r="H34" s="41">
        <f t="shared" si="7"/>
        <v>21680</v>
      </c>
      <c r="I34" s="32">
        <f t="shared" si="3"/>
        <v>14135360</v>
      </c>
      <c r="J34" s="32">
        <f t="shared" si="4"/>
        <v>14842128</v>
      </c>
      <c r="K34" s="33">
        <f t="shared" si="5"/>
        <v>31000</v>
      </c>
      <c r="L34" s="32">
        <f t="shared" si="6"/>
        <v>2151600</v>
      </c>
      <c r="M34" s="34"/>
      <c r="N34" s="2"/>
      <c r="O34" s="2"/>
    </row>
    <row r="35" spans="1:15" ht="16.5" x14ac:dyDescent="0.3">
      <c r="A35" s="41">
        <v>34</v>
      </c>
      <c r="B35" s="41" t="s">
        <v>20</v>
      </c>
      <c r="C35" s="41">
        <v>403</v>
      </c>
      <c r="D35" s="41">
        <v>4</v>
      </c>
      <c r="E35" s="42" t="s">
        <v>6</v>
      </c>
      <c r="F35" s="42">
        <v>681</v>
      </c>
      <c r="G35" s="43">
        <f t="shared" si="0"/>
        <v>749.1</v>
      </c>
      <c r="H35" s="41">
        <f t="shared" ref="H35:H44" si="11">H34</f>
        <v>21680</v>
      </c>
      <c r="I35" s="32">
        <f t="shared" si="3"/>
        <v>14764080</v>
      </c>
      <c r="J35" s="32">
        <f t="shared" si="4"/>
        <v>15502284</v>
      </c>
      <c r="K35" s="33">
        <f t="shared" si="5"/>
        <v>32500</v>
      </c>
      <c r="L35" s="32">
        <f t="shared" si="6"/>
        <v>2247300</v>
      </c>
      <c r="M35" s="34"/>
      <c r="N35" s="2"/>
      <c r="O35" s="2"/>
    </row>
    <row r="36" spans="1:15" ht="16.5" x14ac:dyDescent="0.3">
      <c r="A36" s="41">
        <v>35</v>
      </c>
      <c r="B36" s="41" t="s">
        <v>20</v>
      </c>
      <c r="C36" s="41">
        <v>404</v>
      </c>
      <c r="D36" s="41">
        <v>4</v>
      </c>
      <c r="E36" s="42" t="s">
        <v>6</v>
      </c>
      <c r="F36" s="42">
        <v>695</v>
      </c>
      <c r="G36" s="43">
        <f t="shared" si="0"/>
        <v>764.50000000000011</v>
      </c>
      <c r="H36" s="41">
        <f t="shared" si="11"/>
        <v>21680</v>
      </c>
      <c r="I36" s="32">
        <f t="shared" si="3"/>
        <v>15067600</v>
      </c>
      <c r="J36" s="32">
        <f t="shared" si="4"/>
        <v>15820980</v>
      </c>
      <c r="K36" s="33">
        <f t="shared" si="5"/>
        <v>33000</v>
      </c>
      <c r="L36" s="32">
        <f t="shared" si="6"/>
        <v>2293500.0000000005</v>
      </c>
      <c r="M36" s="34"/>
      <c r="N36" s="2"/>
      <c r="O36" s="2"/>
    </row>
    <row r="37" spans="1:15" ht="16.5" x14ac:dyDescent="0.3">
      <c r="A37" s="41">
        <v>36</v>
      </c>
      <c r="B37" s="41" t="s">
        <v>20</v>
      </c>
      <c r="C37" s="41">
        <v>405</v>
      </c>
      <c r="D37" s="41">
        <v>4</v>
      </c>
      <c r="E37" s="42" t="s">
        <v>6</v>
      </c>
      <c r="F37" s="42">
        <v>658</v>
      </c>
      <c r="G37" s="43">
        <f t="shared" si="0"/>
        <v>723.80000000000007</v>
      </c>
      <c r="H37" s="41">
        <f t="shared" si="11"/>
        <v>21680</v>
      </c>
      <c r="I37" s="32">
        <f t="shared" si="3"/>
        <v>14265440</v>
      </c>
      <c r="J37" s="32">
        <f t="shared" si="4"/>
        <v>14978712</v>
      </c>
      <c r="K37" s="33">
        <f t="shared" si="5"/>
        <v>31000</v>
      </c>
      <c r="L37" s="32">
        <f t="shared" si="6"/>
        <v>2171400</v>
      </c>
      <c r="M37" s="34"/>
      <c r="N37" s="2"/>
      <c r="O37" s="2"/>
    </row>
    <row r="38" spans="1:15" ht="16.5" x14ac:dyDescent="0.3">
      <c r="A38" s="41">
        <v>37</v>
      </c>
      <c r="B38" s="41" t="s">
        <v>20</v>
      </c>
      <c r="C38" s="41">
        <v>406</v>
      </c>
      <c r="D38" s="41">
        <v>4</v>
      </c>
      <c r="E38" s="42" t="s">
        <v>8</v>
      </c>
      <c r="F38" s="42">
        <v>470</v>
      </c>
      <c r="G38" s="43">
        <f t="shared" si="0"/>
        <v>517</v>
      </c>
      <c r="H38" s="41">
        <f t="shared" si="11"/>
        <v>21680</v>
      </c>
      <c r="I38" s="32">
        <f t="shared" si="3"/>
        <v>10189600</v>
      </c>
      <c r="J38" s="32">
        <f t="shared" si="4"/>
        <v>10699080</v>
      </c>
      <c r="K38" s="33">
        <f t="shared" si="5"/>
        <v>22500</v>
      </c>
      <c r="L38" s="32">
        <f t="shared" si="6"/>
        <v>1551000</v>
      </c>
      <c r="M38" s="34"/>
      <c r="N38" s="2"/>
      <c r="O38" s="2"/>
    </row>
    <row r="39" spans="1:15" ht="16.5" x14ac:dyDescent="0.3">
      <c r="A39" s="41">
        <v>38</v>
      </c>
      <c r="B39" s="41" t="s">
        <v>20</v>
      </c>
      <c r="C39" s="41">
        <v>407</v>
      </c>
      <c r="D39" s="41">
        <v>4</v>
      </c>
      <c r="E39" s="42" t="s">
        <v>6</v>
      </c>
      <c r="F39" s="42">
        <v>570</v>
      </c>
      <c r="G39" s="43">
        <f t="shared" si="0"/>
        <v>627</v>
      </c>
      <c r="H39" s="41">
        <f t="shared" si="11"/>
        <v>21680</v>
      </c>
      <c r="I39" s="32">
        <f t="shared" si="3"/>
        <v>12357600</v>
      </c>
      <c r="J39" s="32">
        <f t="shared" si="4"/>
        <v>12975480</v>
      </c>
      <c r="K39" s="33">
        <f t="shared" si="5"/>
        <v>27000</v>
      </c>
      <c r="L39" s="32">
        <f t="shared" si="6"/>
        <v>1881000</v>
      </c>
      <c r="M39" s="34"/>
      <c r="N39" s="2"/>
      <c r="O39" s="2"/>
    </row>
    <row r="40" spans="1:15" ht="16.5" x14ac:dyDescent="0.3">
      <c r="A40" s="41">
        <v>39</v>
      </c>
      <c r="B40" s="41" t="s">
        <v>43</v>
      </c>
      <c r="C40" s="41">
        <v>408</v>
      </c>
      <c r="D40" s="41">
        <v>4</v>
      </c>
      <c r="E40" s="42" t="s">
        <v>6</v>
      </c>
      <c r="F40" s="42">
        <v>570</v>
      </c>
      <c r="G40" s="43">
        <f t="shared" si="0"/>
        <v>627</v>
      </c>
      <c r="H40" s="41">
        <f t="shared" si="11"/>
        <v>21680</v>
      </c>
      <c r="I40" s="32">
        <f t="shared" si="3"/>
        <v>12357600</v>
      </c>
      <c r="J40" s="32">
        <f t="shared" si="4"/>
        <v>12975480</v>
      </c>
      <c r="K40" s="33">
        <f t="shared" si="5"/>
        <v>27000</v>
      </c>
      <c r="L40" s="32">
        <f t="shared" si="6"/>
        <v>1881000</v>
      </c>
      <c r="M40" s="34"/>
      <c r="N40" s="2"/>
      <c r="O40" s="2"/>
    </row>
    <row r="41" spans="1:15" ht="16.5" x14ac:dyDescent="0.3">
      <c r="A41" s="41">
        <v>40</v>
      </c>
      <c r="B41" s="41" t="s">
        <v>43</v>
      </c>
      <c r="C41" s="41">
        <v>409</v>
      </c>
      <c r="D41" s="41">
        <v>4</v>
      </c>
      <c r="E41" s="42" t="s">
        <v>8</v>
      </c>
      <c r="F41" s="42">
        <v>470</v>
      </c>
      <c r="G41" s="43">
        <f t="shared" si="0"/>
        <v>517</v>
      </c>
      <c r="H41" s="41">
        <f t="shared" si="11"/>
        <v>21680</v>
      </c>
      <c r="I41" s="32">
        <f t="shared" si="3"/>
        <v>10189600</v>
      </c>
      <c r="J41" s="32">
        <f t="shared" si="4"/>
        <v>10699080</v>
      </c>
      <c r="K41" s="33">
        <f t="shared" si="5"/>
        <v>22500</v>
      </c>
      <c r="L41" s="32">
        <f t="shared" si="6"/>
        <v>1551000</v>
      </c>
      <c r="M41" s="34"/>
      <c r="N41" s="2"/>
      <c r="O41" s="2"/>
    </row>
    <row r="42" spans="1:15" ht="16.5" x14ac:dyDescent="0.3">
      <c r="A42" s="41">
        <v>41</v>
      </c>
      <c r="B42" s="41" t="s">
        <v>43</v>
      </c>
      <c r="C42" s="41">
        <v>410</v>
      </c>
      <c r="D42" s="41">
        <v>4</v>
      </c>
      <c r="E42" s="42" t="s">
        <v>6</v>
      </c>
      <c r="F42" s="42">
        <v>658</v>
      </c>
      <c r="G42" s="43">
        <f t="shared" si="0"/>
        <v>723.80000000000007</v>
      </c>
      <c r="H42" s="41">
        <f t="shared" si="11"/>
        <v>21680</v>
      </c>
      <c r="I42" s="32">
        <f t="shared" si="3"/>
        <v>14265440</v>
      </c>
      <c r="J42" s="32">
        <f t="shared" si="4"/>
        <v>14978712</v>
      </c>
      <c r="K42" s="33">
        <f t="shared" si="5"/>
        <v>31000</v>
      </c>
      <c r="L42" s="32">
        <f t="shared" si="6"/>
        <v>2171400</v>
      </c>
      <c r="M42" s="34"/>
      <c r="N42" s="2"/>
      <c r="O42" s="2"/>
    </row>
    <row r="43" spans="1:15" ht="16.5" x14ac:dyDescent="0.3">
      <c r="A43" s="41">
        <v>42</v>
      </c>
      <c r="B43" s="41" t="s">
        <v>43</v>
      </c>
      <c r="C43" s="41">
        <v>411</v>
      </c>
      <c r="D43" s="41">
        <v>4</v>
      </c>
      <c r="E43" s="42" t="s">
        <v>6</v>
      </c>
      <c r="F43" s="42">
        <v>695</v>
      </c>
      <c r="G43" s="43">
        <f t="shared" si="0"/>
        <v>764.50000000000011</v>
      </c>
      <c r="H43" s="41">
        <f t="shared" si="11"/>
        <v>21680</v>
      </c>
      <c r="I43" s="32">
        <f t="shared" si="3"/>
        <v>15067600</v>
      </c>
      <c r="J43" s="32">
        <f t="shared" si="4"/>
        <v>15820980</v>
      </c>
      <c r="K43" s="33">
        <f t="shared" si="5"/>
        <v>33000</v>
      </c>
      <c r="L43" s="32">
        <f t="shared" si="6"/>
        <v>2293500.0000000005</v>
      </c>
      <c r="M43" s="34"/>
      <c r="N43" s="2"/>
      <c r="O43" s="2"/>
    </row>
    <row r="44" spans="1:15" ht="16.5" x14ac:dyDescent="0.3">
      <c r="A44" s="41">
        <v>43</v>
      </c>
      <c r="B44" s="41" t="s">
        <v>21</v>
      </c>
      <c r="C44" s="41">
        <v>412</v>
      </c>
      <c r="D44" s="41">
        <v>4</v>
      </c>
      <c r="E44" s="42" t="s">
        <v>6</v>
      </c>
      <c r="F44" s="42">
        <v>652</v>
      </c>
      <c r="G44" s="43">
        <f t="shared" si="0"/>
        <v>717.2</v>
      </c>
      <c r="H44" s="41">
        <f t="shared" si="11"/>
        <v>21680</v>
      </c>
      <c r="I44" s="32">
        <f t="shared" si="3"/>
        <v>14135360</v>
      </c>
      <c r="J44" s="32">
        <f t="shared" si="4"/>
        <v>14842128</v>
      </c>
      <c r="K44" s="33">
        <f t="shared" si="5"/>
        <v>31000</v>
      </c>
      <c r="L44" s="32">
        <f t="shared" si="6"/>
        <v>2151600</v>
      </c>
      <c r="M44" s="34"/>
      <c r="N44" s="2"/>
      <c r="O44" s="2"/>
    </row>
    <row r="45" spans="1:15" ht="16.5" x14ac:dyDescent="0.3">
      <c r="A45" s="41">
        <v>44</v>
      </c>
      <c r="B45" s="41" t="s">
        <v>22</v>
      </c>
      <c r="C45" s="41">
        <v>501</v>
      </c>
      <c r="D45" s="41">
        <v>5</v>
      </c>
      <c r="E45" s="42" t="s">
        <v>6</v>
      </c>
      <c r="F45" s="42">
        <v>654</v>
      </c>
      <c r="G45" s="43">
        <f t="shared" si="0"/>
        <v>719.40000000000009</v>
      </c>
      <c r="H45" s="41">
        <f>H44+90</f>
        <v>21770</v>
      </c>
      <c r="I45" s="32">
        <f t="shared" si="3"/>
        <v>14237580</v>
      </c>
      <c r="J45" s="32">
        <f t="shared" si="4"/>
        <v>14949459</v>
      </c>
      <c r="K45" s="33">
        <f t="shared" si="5"/>
        <v>31000</v>
      </c>
      <c r="L45" s="32">
        <f t="shared" si="6"/>
        <v>2158200.0000000005</v>
      </c>
      <c r="M45" s="34"/>
      <c r="N45" s="2"/>
      <c r="O45" s="2"/>
    </row>
    <row r="46" spans="1:15" ht="16.5" x14ac:dyDescent="0.3">
      <c r="A46" s="41">
        <v>45</v>
      </c>
      <c r="B46" s="41" t="s">
        <v>22</v>
      </c>
      <c r="C46" s="41">
        <v>502</v>
      </c>
      <c r="D46" s="41">
        <v>5</v>
      </c>
      <c r="E46" s="42" t="s">
        <v>6</v>
      </c>
      <c r="F46" s="42">
        <v>652</v>
      </c>
      <c r="G46" s="43">
        <f t="shared" si="0"/>
        <v>717.2</v>
      </c>
      <c r="H46" s="41">
        <f t="shared" si="7"/>
        <v>21770</v>
      </c>
      <c r="I46" s="32">
        <f t="shared" si="3"/>
        <v>14194040</v>
      </c>
      <c r="J46" s="32">
        <f t="shared" si="4"/>
        <v>14903742</v>
      </c>
      <c r="K46" s="33">
        <f t="shared" si="5"/>
        <v>31000</v>
      </c>
      <c r="L46" s="32">
        <f t="shared" si="6"/>
        <v>2151600</v>
      </c>
      <c r="M46" s="34"/>
      <c r="N46" s="2"/>
      <c r="O46" s="2"/>
    </row>
    <row r="47" spans="1:15" ht="16.5" x14ac:dyDescent="0.3">
      <c r="A47" s="41">
        <v>46</v>
      </c>
      <c r="B47" s="41" t="s">
        <v>20</v>
      </c>
      <c r="C47" s="41">
        <v>503</v>
      </c>
      <c r="D47" s="41">
        <v>5</v>
      </c>
      <c r="E47" s="42" t="s">
        <v>6</v>
      </c>
      <c r="F47" s="42">
        <v>681</v>
      </c>
      <c r="G47" s="43">
        <f t="shared" si="0"/>
        <v>749.1</v>
      </c>
      <c r="H47" s="41">
        <f t="shared" ref="H47:H56" si="12">H46</f>
        <v>21770</v>
      </c>
      <c r="I47" s="32">
        <f t="shared" si="3"/>
        <v>14825370</v>
      </c>
      <c r="J47" s="32">
        <f t="shared" si="4"/>
        <v>15566638.5</v>
      </c>
      <c r="K47" s="33">
        <f t="shared" si="5"/>
        <v>32500</v>
      </c>
      <c r="L47" s="32">
        <f t="shared" si="6"/>
        <v>2247300</v>
      </c>
      <c r="M47" s="34"/>
      <c r="N47" s="2"/>
      <c r="O47" s="2"/>
    </row>
    <row r="48" spans="1:15" ht="16.5" x14ac:dyDescent="0.3">
      <c r="A48" s="41">
        <v>47</v>
      </c>
      <c r="B48" s="41" t="s">
        <v>20</v>
      </c>
      <c r="C48" s="41">
        <v>504</v>
      </c>
      <c r="D48" s="41">
        <v>5</v>
      </c>
      <c r="E48" s="42" t="s">
        <v>6</v>
      </c>
      <c r="F48" s="42">
        <v>695</v>
      </c>
      <c r="G48" s="43">
        <f t="shared" si="0"/>
        <v>764.50000000000011</v>
      </c>
      <c r="H48" s="41">
        <f t="shared" si="12"/>
        <v>21770</v>
      </c>
      <c r="I48" s="32">
        <f t="shared" si="3"/>
        <v>15130150</v>
      </c>
      <c r="J48" s="32">
        <f t="shared" si="4"/>
        <v>15886657.5</v>
      </c>
      <c r="K48" s="33">
        <f t="shared" si="5"/>
        <v>33000</v>
      </c>
      <c r="L48" s="32">
        <f t="shared" si="6"/>
        <v>2293500.0000000005</v>
      </c>
      <c r="M48" s="34"/>
      <c r="N48" s="2"/>
      <c r="O48" s="2"/>
    </row>
    <row r="49" spans="1:15" ht="16.5" x14ac:dyDescent="0.3">
      <c r="A49" s="41">
        <v>48</v>
      </c>
      <c r="B49" s="41" t="s">
        <v>20</v>
      </c>
      <c r="C49" s="41">
        <v>505</v>
      </c>
      <c r="D49" s="41">
        <v>5</v>
      </c>
      <c r="E49" s="42" t="s">
        <v>6</v>
      </c>
      <c r="F49" s="42">
        <v>658</v>
      </c>
      <c r="G49" s="43">
        <f t="shared" si="0"/>
        <v>723.80000000000007</v>
      </c>
      <c r="H49" s="41">
        <f t="shared" si="12"/>
        <v>21770</v>
      </c>
      <c r="I49" s="32">
        <f t="shared" si="3"/>
        <v>14324660</v>
      </c>
      <c r="J49" s="32">
        <f t="shared" si="4"/>
        <v>15040893</v>
      </c>
      <c r="K49" s="33">
        <f t="shared" si="5"/>
        <v>31500</v>
      </c>
      <c r="L49" s="32">
        <f t="shared" si="6"/>
        <v>2171400</v>
      </c>
      <c r="M49" s="34"/>
      <c r="N49" s="2"/>
      <c r="O49" s="2"/>
    </row>
    <row r="50" spans="1:15" ht="16.5" x14ac:dyDescent="0.3">
      <c r="A50" s="41">
        <v>49</v>
      </c>
      <c r="B50" s="41" t="s">
        <v>20</v>
      </c>
      <c r="C50" s="41">
        <v>506</v>
      </c>
      <c r="D50" s="41">
        <v>5</v>
      </c>
      <c r="E50" s="42" t="s">
        <v>8</v>
      </c>
      <c r="F50" s="42">
        <v>470</v>
      </c>
      <c r="G50" s="43">
        <f t="shared" si="0"/>
        <v>517</v>
      </c>
      <c r="H50" s="41">
        <f t="shared" si="12"/>
        <v>21770</v>
      </c>
      <c r="I50" s="32">
        <f t="shared" si="3"/>
        <v>10231900</v>
      </c>
      <c r="J50" s="32">
        <f t="shared" si="4"/>
        <v>10743495</v>
      </c>
      <c r="K50" s="33">
        <f t="shared" si="5"/>
        <v>22500</v>
      </c>
      <c r="L50" s="32">
        <f t="shared" si="6"/>
        <v>1551000</v>
      </c>
      <c r="M50" s="34"/>
      <c r="N50" s="2"/>
      <c r="O50" s="2"/>
    </row>
    <row r="51" spans="1:15" ht="16.5" x14ac:dyDescent="0.3">
      <c r="A51" s="41">
        <v>50</v>
      </c>
      <c r="B51" s="41" t="s">
        <v>20</v>
      </c>
      <c r="C51" s="41">
        <v>507</v>
      </c>
      <c r="D51" s="41">
        <v>5</v>
      </c>
      <c r="E51" s="42" t="s">
        <v>6</v>
      </c>
      <c r="F51" s="42">
        <v>570</v>
      </c>
      <c r="G51" s="43">
        <f t="shared" si="0"/>
        <v>627</v>
      </c>
      <c r="H51" s="41">
        <f t="shared" si="12"/>
        <v>21770</v>
      </c>
      <c r="I51" s="32">
        <f t="shared" si="3"/>
        <v>12408900</v>
      </c>
      <c r="J51" s="32">
        <f t="shared" si="4"/>
        <v>13029345</v>
      </c>
      <c r="K51" s="33">
        <f t="shared" si="5"/>
        <v>27000</v>
      </c>
      <c r="L51" s="32">
        <f t="shared" si="6"/>
        <v>1881000</v>
      </c>
      <c r="M51" s="34"/>
      <c r="N51" s="2"/>
      <c r="O51" s="2"/>
    </row>
    <row r="52" spans="1:15" ht="16.5" x14ac:dyDescent="0.3">
      <c r="A52" s="41">
        <v>51</v>
      </c>
      <c r="B52" s="41" t="s">
        <v>43</v>
      </c>
      <c r="C52" s="41">
        <v>508</v>
      </c>
      <c r="D52" s="41">
        <v>5</v>
      </c>
      <c r="E52" s="42" t="s">
        <v>6</v>
      </c>
      <c r="F52" s="42">
        <v>570</v>
      </c>
      <c r="G52" s="43">
        <f t="shared" si="0"/>
        <v>627</v>
      </c>
      <c r="H52" s="41">
        <f t="shared" si="12"/>
        <v>21770</v>
      </c>
      <c r="I52" s="32">
        <f t="shared" si="3"/>
        <v>12408900</v>
      </c>
      <c r="J52" s="32">
        <f t="shared" si="4"/>
        <v>13029345</v>
      </c>
      <c r="K52" s="33">
        <f t="shared" si="5"/>
        <v>27000</v>
      </c>
      <c r="L52" s="32">
        <f t="shared" si="6"/>
        <v>1881000</v>
      </c>
      <c r="M52" s="34"/>
      <c r="N52" s="2"/>
      <c r="O52" s="2"/>
    </row>
    <row r="53" spans="1:15" ht="16.5" x14ac:dyDescent="0.3">
      <c r="A53" s="41">
        <v>52</v>
      </c>
      <c r="B53" s="41" t="s">
        <v>43</v>
      </c>
      <c r="C53" s="41">
        <v>509</v>
      </c>
      <c r="D53" s="41">
        <v>5</v>
      </c>
      <c r="E53" s="42" t="s">
        <v>8</v>
      </c>
      <c r="F53" s="42">
        <v>470</v>
      </c>
      <c r="G53" s="43">
        <f t="shared" si="0"/>
        <v>517</v>
      </c>
      <c r="H53" s="41">
        <f t="shared" si="12"/>
        <v>21770</v>
      </c>
      <c r="I53" s="32">
        <f t="shared" si="3"/>
        <v>10231900</v>
      </c>
      <c r="J53" s="32">
        <f t="shared" si="4"/>
        <v>10743495</v>
      </c>
      <c r="K53" s="33">
        <f t="shared" si="5"/>
        <v>22500</v>
      </c>
      <c r="L53" s="32">
        <f t="shared" si="6"/>
        <v>1551000</v>
      </c>
      <c r="M53" s="34"/>
      <c r="N53" s="2"/>
      <c r="O53" s="2"/>
    </row>
    <row r="54" spans="1:15" ht="16.5" x14ac:dyDescent="0.3">
      <c r="A54" s="41">
        <v>53</v>
      </c>
      <c r="B54" s="41" t="s">
        <v>43</v>
      </c>
      <c r="C54" s="41">
        <v>510</v>
      </c>
      <c r="D54" s="41">
        <v>5</v>
      </c>
      <c r="E54" s="42" t="s">
        <v>6</v>
      </c>
      <c r="F54" s="42">
        <v>658</v>
      </c>
      <c r="G54" s="43">
        <f t="shared" si="0"/>
        <v>723.80000000000007</v>
      </c>
      <c r="H54" s="41">
        <f t="shared" si="12"/>
        <v>21770</v>
      </c>
      <c r="I54" s="32">
        <f t="shared" si="3"/>
        <v>14324660</v>
      </c>
      <c r="J54" s="32">
        <f t="shared" si="4"/>
        <v>15040893</v>
      </c>
      <c r="K54" s="33">
        <f t="shared" si="5"/>
        <v>31500</v>
      </c>
      <c r="L54" s="32">
        <f t="shared" si="6"/>
        <v>2171400</v>
      </c>
      <c r="M54" s="34"/>
      <c r="N54" s="2"/>
      <c r="O54" s="2"/>
    </row>
    <row r="55" spans="1:15" ht="16.5" x14ac:dyDescent="0.3">
      <c r="A55" s="41">
        <v>54</v>
      </c>
      <c r="B55" s="41" t="s">
        <v>43</v>
      </c>
      <c r="C55" s="41">
        <v>511</v>
      </c>
      <c r="D55" s="41">
        <v>5</v>
      </c>
      <c r="E55" s="42" t="s">
        <v>6</v>
      </c>
      <c r="F55" s="42">
        <v>695</v>
      </c>
      <c r="G55" s="43">
        <f t="shared" si="0"/>
        <v>764.50000000000011</v>
      </c>
      <c r="H55" s="41">
        <f t="shared" si="12"/>
        <v>21770</v>
      </c>
      <c r="I55" s="32">
        <f t="shared" si="3"/>
        <v>15130150</v>
      </c>
      <c r="J55" s="32">
        <f t="shared" si="4"/>
        <v>15886657.5</v>
      </c>
      <c r="K55" s="33">
        <f t="shared" si="5"/>
        <v>33000</v>
      </c>
      <c r="L55" s="32">
        <f t="shared" si="6"/>
        <v>2293500.0000000005</v>
      </c>
      <c r="M55" s="34"/>
      <c r="N55" s="2"/>
      <c r="O55" s="2"/>
    </row>
    <row r="56" spans="1:15" ht="16.5" x14ac:dyDescent="0.3">
      <c r="A56" s="41">
        <v>55</v>
      </c>
      <c r="B56" s="41" t="s">
        <v>21</v>
      </c>
      <c r="C56" s="41">
        <v>512</v>
      </c>
      <c r="D56" s="41">
        <v>5</v>
      </c>
      <c r="E56" s="42" t="s">
        <v>6</v>
      </c>
      <c r="F56" s="42">
        <v>652</v>
      </c>
      <c r="G56" s="43">
        <f t="shared" si="0"/>
        <v>717.2</v>
      </c>
      <c r="H56" s="41">
        <f t="shared" si="12"/>
        <v>21770</v>
      </c>
      <c r="I56" s="32">
        <f t="shared" si="3"/>
        <v>14194040</v>
      </c>
      <c r="J56" s="32">
        <f t="shared" si="4"/>
        <v>14903742</v>
      </c>
      <c r="K56" s="33">
        <f t="shared" si="5"/>
        <v>31000</v>
      </c>
      <c r="L56" s="32">
        <f t="shared" si="6"/>
        <v>2151600</v>
      </c>
      <c r="M56" s="34"/>
      <c r="N56" s="2"/>
      <c r="O56" s="2"/>
    </row>
    <row r="57" spans="1:15" ht="16.5" x14ac:dyDescent="0.3">
      <c r="A57" s="41">
        <v>56</v>
      </c>
      <c r="B57" s="41" t="s">
        <v>22</v>
      </c>
      <c r="C57" s="41">
        <v>601</v>
      </c>
      <c r="D57" s="41">
        <v>6</v>
      </c>
      <c r="E57" s="42" t="s">
        <v>6</v>
      </c>
      <c r="F57" s="42">
        <v>654</v>
      </c>
      <c r="G57" s="43">
        <f t="shared" si="0"/>
        <v>719.40000000000009</v>
      </c>
      <c r="H57" s="41">
        <f>H56+90</f>
        <v>21860</v>
      </c>
      <c r="I57" s="32">
        <f t="shared" si="3"/>
        <v>14296440</v>
      </c>
      <c r="J57" s="32">
        <f t="shared" si="4"/>
        <v>15011262</v>
      </c>
      <c r="K57" s="33">
        <f t="shared" si="5"/>
        <v>31500</v>
      </c>
      <c r="L57" s="32">
        <f t="shared" si="6"/>
        <v>2158200.0000000005</v>
      </c>
      <c r="M57" s="34"/>
      <c r="N57" s="2"/>
      <c r="O57" s="2"/>
    </row>
    <row r="58" spans="1:15" ht="16.5" x14ac:dyDescent="0.3">
      <c r="A58" s="41">
        <v>57</v>
      </c>
      <c r="B58" s="41" t="s">
        <v>22</v>
      </c>
      <c r="C58" s="41">
        <v>602</v>
      </c>
      <c r="D58" s="41">
        <v>6</v>
      </c>
      <c r="E58" s="42" t="s">
        <v>6</v>
      </c>
      <c r="F58" s="42">
        <v>652</v>
      </c>
      <c r="G58" s="43">
        <f t="shared" si="0"/>
        <v>717.2</v>
      </c>
      <c r="H58" s="41">
        <f t="shared" si="7"/>
        <v>21860</v>
      </c>
      <c r="I58" s="32">
        <f t="shared" si="3"/>
        <v>14252720</v>
      </c>
      <c r="J58" s="32">
        <f t="shared" si="4"/>
        <v>14965356</v>
      </c>
      <c r="K58" s="33">
        <f t="shared" si="5"/>
        <v>31000</v>
      </c>
      <c r="L58" s="32">
        <f t="shared" si="6"/>
        <v>2151600</v>
      </c>
      <c r="M58" s="34"/>
      <c r="N58" s="2"/>
      <c r="O58" s="2"/>
    </row>
    <row r="59" spans="1:15" ht="16.5" x14ac:dyDescent="0.3">
      <c r="A59" s="41">
        <v>58</v>
      </c>
      <c r="B59" s="41" t="s">
        <v>20</v>
      </c>
      <c r="C59" s="41">
        <v>603</v>
      </c>
      <c r="D59" s="41">
        <v>6</v>
      </c>
      <c r="E59" s="42" t="s">
        <v>6</v>
      </c>
      <c r="F59" s="42">
        <v>681</v>
      </c>
      <c r="G59" s="43">
        <f t="shared" si="0"/>
        <v>749.1</v>
      </c>
      <c r="H59" s="41">
        <f t="shared" ref="H59:H68" si="13">H58</f>
        <v>21860</v>
      </c>
      <c r="I59" s="32">
        <f t="shared" si="3"/>
        <v>14886660</v>
      </c>
      <c r="J59" s="32">
        <f t="shared" si="4"/>
        <v>15630993</v>
      </c>
      <c r="K59" s="33">
        <f t="shared" si="5"/>
        <v>32500</v>
      </c>
      <c r="L59" s="32">
        <f t="shared" si="6"/>
        <v>2247300</v>
      </c>
      <c r="M59" s="34"/>
      <c r="N59" s="2"/>
      <c r="O59" s="2"/>
    </row>
    <row r="60" spans="1:15" ht="16.5" x14ac:dyDescent="0.3">
      <c r="A60" s="41">
        <v>59</v>
      </c>
      <c r="B60" s="41" t="s">
        <v>20</v>
      </c>
      <c r="C60" s="41">
        <v>604</v>
      </c>
      <c r="D60" s="41">
        <v>6</v>
      </c>
      <c r="E60" s="42" t="s">
        <v>6</v>
      </c>
      <c r="F60" s="42">
        <v>695</v>
      </c>
      <c r="G60" s="43">
        <f t="shared" si="0"/>
        <v>764.50000000000011</v>
      </c>
      <c r="H60" s="41">
        <f t="shared" si="13"/>
        <v>21860</v>
      </c>
      <c r="I60" s="32">
        <f t="shared" si="3"/>
        <v>15192700</v>
      </c>
      <c r="J60" s="32">
        <f t="shared" si="4"/>
        <v>15952335</v>
      </c>
      <c r="K60" s="33">
        <f t="shared" si="5"/>
        <v>33000</v>
      </c>
      <c r="L60" s="32">
        <f t="shared" si="6"/>
        <v>2293500.0000000005</v>
      </c>
      <c r="M60" s="34"/>
      <c r="N60" s="2"/>
      <c r="O60" s="2"/>
    </row>
    <row r="61" spans="1:15" ht="16.5" x14ac:dyDescent="0.3">
      <c r="A61" s="41">
        <v>60</v>
      </c>
      <c r="B61" s="41" t="s">
        <v>20</v>
      </c>
      <c r="C61" s="41">
        <v>605</v>
      </c>
      <c r="D61" s="41">
        <v>6</v>
      </c>
      <c r="E61" s="42" t="s">
        <v>6</v>
      </c>
      <c r="F61" s="42">
        <v>658</v>
      </c>
      <c r="G61" s="43">
        <f t="shared" si="0"/>
        <v>723.80000000000007</v>
      </c>
      <c r="H61" s="41">
        <f t="shared" si="13"/>
        <v>21860</v>
      </c>
      <c r="I61" s="32">
        <f t="shared" si="3"/>
        <v>14383880</v>
      </c>
      <c r="J61" s="32">
        <f t="shared" si="4"/>
        <v>15103074</v>
      </c>
      <c r="K61" s="33">
        <f t="shared" si="5"/>
        <v>31500</v>
      </c>
      <c r="L61" s="32">
        <f t="shared" si="6"/>
        <v>2171400</v>
      </c>
      <c r="M61" s="34"/>
      <c r="N61" s="2"/>
      <c r="O61" s="2"/>
    </row>
    <row r="62" spans="1:15" ht="16.5" x14ac:dyDescent="0.3">
      <c r="A62" s="41">
        <v>61</v>
      </c>
      <c r="B62" s="41" t="s">
        <v>20</v>
      </c>
      <c r="C62" s="41">
        <v>606</v>
      </c>
      <c r="D62" s="41">
        <v>6</v>
      </c>
      <c r="E62" s="42" t="s">
        <v>8</v>
      </c>
      <c r="F62" s="42">
        <v>470</v>
      </c>
      <c r="G62" s="43">
        <f t="shared" ref="G62:G123" si="14">F62*1.1</f>
        <v>517</v>
      </c>
      <c r="H62" s="41">
        <f t="shared" si="13"/>
        <v>21860</v>
      </c>
      <c r="I62" s="32">
        <f t="shared" si="3"/>
        <v>10274200</v>
      </c>
      <c r="J62" s="32">
        <f t="shared" si="4"/>
        <v>10787910</v>
      </c>
      <c r="K62" s="33">
        <f t="shared" si="5"/>
        <v>22500</v>
      </c>
      <c r="L62" s="32">
        <f t="shared" si="6"/>
        <v>1551000</v>
      </c>
      <c r="M62" s="34"/>
      <c r="N62" s="2"/>
      <c r="O62" s="2"/>
    </row>
    <row r="63" spans="1:15" ht="16.5" x14ac:dyDescent="0.3">
      <c r="A63" s="41">
        <v>62</v>
      </c>
      <c r="B63" s="41" t="s">
        <v>20</v>
      </c>
      <c r="C63" s="41">
        <v>607</v>
      </c>
      <c r="D63" s="41">
        <v>6</v>
      </c>
      <c r="E63" s="42" t="s">
        <v>6</v>
      </c>
      <c r="F63" s="42">
        <v>570</v>
      </c>
      <c r="G63" s="43">
        <f t="shared" si="14"/>
        <v>627</v>
      </c>
      <c r="H63" s="41">
        <f t="shared" si="13"/>
        <v>21860</v>
      </c>
      <c r="I63" s="32">
        <f t="shared" si="3"/>
        <v>12460200</v>
      </c>
      <c r="J63" s="32">
        <f t="shared" si="4"/>
        <v>13083210</v>
      </c>
      <c r="K63" s="33">
        <f t="shared" si="5"/>
        <v>27500</v>
      </c>
      <c r="L63" s="32">
        <f t="shared" si="6"/>
        <v>1881000</v>
      </c>
      <c r="M63" s="34"/>
      <c r="N63" s="2"/>
      <c r="O63" s="2"/>
    </row>
    <row r="64" spans="1:15" ht="16.5" x14ac:dyDescent="0.3">
      <c r="A64" s="41">
        <v>63</v>
      </c>
      <c r="B64" s="41" t="s">
        <v>43</v>
      </c>
      <c r="C64" s="41">
        <v>608</v>
      </c>
      <c r="D64" s="41">
        <v>6</v>
      </c>
      <c r="E64" s="42" t="s">
        <v>6</v>
      </c>
      <c r="F64" s="42">
        <v>570</v>
      </c>
      <c r="G64" s="43">
        <f t="shared" si="14"/>
        <v>627</v>
      </c>
      <c r="H64" s="41">
        <f t="shared" si="13"/>
        <v>21860</v>
      </c>
      <c r="I64" s="32">
        <f t="shared" si="3"/>
        <v>12460200</v>
      </c>
      <c r="J64" s="32">
        <f t="shared" si="4"/>
        <v>13083210</v>
      </c>
      <c r="K64" s="33">
        <f t="shared" si="5"/>
        <v>27500</v>
      </c>
      <c r="L64" s="32">
        <f t="shared" si="6"/>
        <v>1881000</v>
      </c>
      <c r="M64" s="34"/>
      <c r="N64" s="2"/>
      <c r="O64" s="2"/>
    </row>
    <row r="65" spans="1:15" ht="16.5" x14ac:dyDescent="0.3">
      <c r="A65" s="41">
        <v>64</v>
      </c>
      <c r="B65" s="41" t="s">
        <v>43</v>
      </c>
      <c r="C65" s="41">
        <v>609</v>
      </c>
      <c r="D65" s="41">
        <v>6</v>
      </c>
      <c r="E65" s="42" t="s">
        <v>8</v>
      </c>
      <c r="F65" s="42">
        <v>470</v>
      </c>
      <c r="G65" s="43">
        <f t="shared" si="14"/>
        <v>517</v>
      </c>
      <c r="H65" s="41">
        <f t="shared" si="13"/>
        <v>21860</v>
      </c>
      <c r="I65" s="32">
        <f t="shared" si="3"/>
        <v>10274200</v>
      </c>
      <c r="J65" s="32">
        <f t="shared" si="4"/>
        <v>10787910</v>
      </c>
      <c r="K65" s="33">
        <f t="shared" si="5"/>
        <v>22500</v>
      </c>
      <c r="L65" s="32">
        <f t="shared" si="6"/>
        <v>1551000</v>
      </c>
      <c r="M65" s="34"/>
      <c r="N65" s="2"/>
      <c r="O65" s="2"/>
    </row>
    <row r="66" spans="1:15" ht="16.5" x14ac:dyDescent="0.3">
      <c r="A66" s="41">
        <v>65</v>
      </c>
      <c r="B66" s="41" t="s">
        <v>43</v>
      </c>
      <c r="C66" s="41">
        <v>610</v>
      </c>
      <c r="D66" s="41">
        <v>6</v>
      </c>
      <c r="E66" s="42" t="s">
        <v>6</v>
      </c>
      <c r="F66" s="42">
        <v>658</v>
      </c>
      <c r="G66" s="43">
        <f t="shared" si="14"/>
        <v>723.80000000000007</v>
      </c>
      <c r="H66" s="41">
        <f t="shared" si="13"/>
        <v>21860</v>
      </c>
      <c r="I66" s="32">
        <f t="shared" si="3"/>
        <v>14383880</v>
      </c>
      <c r="J66" s="32">
        <f t="shared" si="4"/>
        <v>15103074</v>
      </c>
      <c r="K66" s="33">
        <f t="shared" si="5"/>
        <v>31500</v>
      </c>
      <c r="L66" s="32">
        <f t="shared" si="6"/>
        <v>2171400</v>
      </c>
      <c r="M66" s="34"/>
      <c r="N66" s="2"/>
      <c r="O66" s="2"/>
    </row>
    <row r="67" spans="1:15" ht="16.5" x14ac:dyDescent="0.3">
      <c r="A67" s="41">
        <v>66</v>
      </c>
      <c r="B67" s="41" t="s">
        <v>43</v>
      </c>
      <c r="C67" s="41">
        <v>611</v>
      </c>
      <c r="D67" s="41">
        <v>6</v>
      </c>
      <c r="E67" s="42" t="s">
        <v>6</v>
      </c>
      <c r="F67" s="42">
        <v>695</v>
      </c>
      <c r="G67" s="43">
        <f t="shared" si="14"/>
        <v>764.50000000000011</v>
      </c>
      <c r="H67" s="41">
        <f t="shared" si="13"/>
        <v>21860</v>
      </c>
      <c r="I67" s="32">
        <f t="shared" ref="I67:I130" si="15">F67*H67</f>
        <v>15192700</v>
      </c>
      <c r="J67" s="32">
        <f t="shared" ref="J67:J130" si="16">I67*1.05</f>
        <v>15952335</v>
      </c>
      <c r="K67" s="33">
        <f t="shared" ref="K67:K130" si="17">MROUND((J67*0.025/12),500)</f>
        <v>33000</v>
      </c>
      <c r="L67" s="32">
        <f t="shared" ref="L67:L130" si="18">G67*3000</f>
        <v>2293500.0000000005</v>
      </c>
      <c r="M67" s="34"/>
      <c r="N67" s="2"/>
      <c r="O67" s="2"/>
    </row>
    <row r="68" spans="1:15" ht="16.5" x14ac:dyDescent="0.3">
      <c r="A68" s="41">
        <v>67</v>
      </c>
      <c r="B68" s="41" t="s">
        <v>21</v>
      </c>
      <c r="C68" s="41">
        <v>612</v>
      </c>
      <c r="D68" s="41">
        <v>6</v>
      </c>
      <c r="E68" s="42" t="s">
        <v>6</v>
      </c>
      <c r="F68" s="42">
        <v>652</v>
      </c>
      <c r="G68" s="43">
        <f t="shared" si="14"/>
        <v>717.2</v>
      </c>
      <c r="H68" s="41">
        <f t="shared" si="13"/>
        <v>21860</v>
      </c>
      <c r="I68" s="32">
        <f t="shared" si="15"/>
        <v>14252720</v>
      </c>
      <c r="J68" s="32">
        <f t="shared" si="16"/>
        <v>14965356</v>
      </c>
      <c r="K68" s="33">
        <f t="shared" si="17"/>
        <v>31000</v>
      </c>
      <c r="L68" s="32">
        <f t="shared" si="18"/>
        <v>2151600</v>
      </c>
      <c r="M68" s="34"/>
      <c r="N68" s="2"/>
      <c r="O68" s="2"/>
    </row>
    <row r="69" spans="1:15" ht="16.5" x14ac:dyDescent="0.3">
      <c r="A69" s="41">
        <v>68</v>
      </c>
      <c r="B69" s="41" t="s">
        <v>22</v>
      </c>
      <c r="C69" s="41">
        <v>701</v>
      </c>
      <c r="D69" s="41">
        <v>7</v>
      </c>
      <c r="E69" s="42" t="s">
        <v>6</v>
      </c>
      <c r="F69" s="42">
        <v>654</v>
      </c>
      <c r="G69" s="43">
        <f t="shared" si="14"/>
        <v>719.40000000000009</v>
      </c>
      <c r="H69" s="41">
        <f>H68+90</f>
        <v>21950</v>
      </c>
      <c r="I69" s="32">
        <f t="shared" si="15"/>
        <v>14355300</v>
      </c>
      <c r="J69" s="32">
        <f t="shared" si="16"/>
        <v>15073065</v>
      </c>
      <c r="K69" s="33">
        <f t="shared" si="17"/>
        <v>31500</v>
      </c>
      <c r="L69" s="32">
        <f t="shared" si="18"/>
        <v>2158200.0000000005</v>
      </c>
      <c r="M69" s="34"/>
      <c r="N69" s="2"/>
      <c r="O69" s="2"/>
    </row>
    <row r="70" spans="1:15" ht="16.5" x14ac:dyDescent="0.3">
      <c r="A70" s="41">
        <v>69</v>
      </c>
      <c r="B70" s="41" t="s">
        <v>22</v>
      </c>
      <c r="C70" s="41">
        <v>702</v>
      </c>
      <c r="D70" s="41">
        <v>7</v>
      </c>
      <c r="E70" s="42" t="s">
        <v>6</v>
      </c>
      <c r="F70" s="42">
        <v>652</v>
      </c>
      <c r="G70" s="43">
        <f t="shared" si="14"/>
        <v>717.2</v>
      </c>
      <c r="H70" s="41">
        <f t="shared" ref="H70" si="19">H69</f>
        <v>21950</v>
      </c>
      <c r="I70" s="32">
        <f t="shared" si="15"/>
        <v>14311400</v>
      </c>
      <c r="J70" s="32">
        <f t="shared" si="16"/>
        <v>15026970</v>
      </c>
      <c r="K70" s="33">
        <f t="shared" si="17"/>
        <v>31500</v>
      </c>
      <c r="L70" s="32">
        <f t="shared" si="18"/>
        <v>2151600</v>
      </c>
      <c r="M70" s="34"/>
      <c r="N70" s="2"/>
      <c r="O70" s="2"/>
    </row>
    <row r="71" spans="1:15" ht="16.5" x14ac:dyDescent="0.3">
      <c r="A71" s="41">
        <v>70</v>
      </c>
      <c r="B71" s="41" t="s">
        <v>20</v>
      </c>
      <c r="C71" s="41">
        <v>703</v>
      </c>
      <c r="D71" s="41">
        <v>7</v>
      </c>
      <c r="E71" s="42" t="s">
        <v>6</v>
      </c>
      <c r="F71" s="42">
        <v>681</v>
      </c>
      <c r="G71" s="43">
        <f t="shared" si="14"/>
        <v>749.1</v>
      </c>
      <c r="H71" s="41">
        <f t="shared" ref="H71:H80" si="20">H70</f>
        <v>21950</v>
      </c>
      <c r="I71" s="32">
        <f t="shared" si="15"/>
        <v>14947950</v>
      </c>
      <c r="J71" s="32">
        <f t="shared" si="16"/>
        <v>15695347.5</v>
      </c>
      <c r="K71" s="33">
        <f t="shared" si="17"/>
        <v>32500</v>
      </c>
      <c r="L71" s="32">
        <f t="shared" si="18"/>
        <v>2247300</v>
      </c>
      <c r="M71" s="34"/>
      <c r="N71" s="2"/>
      <c r="O71" s="2"/>
    </row>
    <row r="72" spans="1:15" ht="16.5" x14ac:dyDescent="0.3">
      <c r="A72" s="41">
        <v>71</v>
      </c>
      <c r="B72" s="41" t="s">
        <v>20</v>
      </c>
      <c r="C72" s="41">
        <v>704</v>
      </c>
      <c r="D72" s="41">
        <v>7</v>
      </c>
      <c r="E72" s="42" t="s">
        <v>6</v>
      </c>
      <c r="F72" s="42">
        <v>695</v>
      </c>
      <c r="G72" s="43">
        <f t="shared" si="14"/>
        <v>764.50000000000011</v>
      </c>
      <c r="H72" s="41">
        <f t="shared" si="20"/>
        <v>21950</v>
      </c>
      <c r="I72" s="32">
        <f t="shared" si="15"/>
        <v>15255250</v>
      </c>
      <c r="J72" s="32">
        <f t="shared" si="16"/>
        <v>16018012.5</v>
      </c>
      <c r="K72" s="33">
        <f t="shared" si="17"/>
        <v>33500</v>
      </c>
      <c r="L72" s="32">
        <f t="shared" si="18"/>
        <v>2293500.0000000005</v>
      </c>
      <c r="M72" s="34"/>
      <c r="N72" s="2"/>
      <c r="O72" s="2"/>
    </row>
    <row r="73" spans="1:15" ht="16.5" x14ac:dyDescent="0.3">
      <c r="A73" s="41">
        <v>72</v>
      </c>
      <c r="B73" s="41" t="s">
        <v>20</v>
      </c>
      <c r="C73" s="41">
        <v>705</v>
      </c>
      <c r="D73" s="41">
        <v>7</v>
      </c>
      <c r="E73" s="42" t="s">
        <v>6</v>
      </c>
      <c r="F73" s="42">
        <v>658</v>
      </c>
      <c r="G73" s="43">
        <f t="shared" si="14"/>
        <v>723.80000000000007</v>
      </c>
      <c r="H73" s="41">
        <f t="shared" si="20"/>
        <v>21950</v>
      </c>
      <c r="I73" s="32">
        <f t="shared" si="15"/>
        <v>14443100</v>
      </c>
      <c r="J73" s="32">
        <f t="shared" si="16"/>
        <v>15165255</v>
      </c>
      <c r="K73" s="33">
        <f t="shared" si="17"/>
        <v>31500</v>
      </c>
      <c r="L73" s="32">
        <f t="shared" si="18"/>
        <v>2171400</v>
      </c>
      <c r="M73" s="34"/>
      <c r="N73" s="2"/>
      <c r="O73" s="2"/>
    </row>
    <row r="74" spans="1:15" ht="16.5" x14ac:dyDescent="0.3">
      <c r="A74" s="41">
        <v>73</v>
      </c>
      <c r="B74" s="41" t="s">
        <v>20</v>
      </c>
      <c r="C74" s="41">
        <v>706</v>
      </c>
      <c r="D74" s="41">
        <v>7</v>
      </c>
      <c r="E74" s="42" t="s">
        <v>8</v>
      </c>
      <c r="F74" s="42">
        <v>470</v>
      </c>
      <c r="G74" s="43">
        <f t="shared" si="14"/>
        <v>517</v>
      </c>
      <c r="H74" s="41">
        <f t="shared" si="20"/>
        <v>21950</v>
      </c>
      <c r="I74" s="32">
        <f t="shared" si="15"/>
        <v>10316500</v>
      </c>
      <c r="J74" s="32">
        <f t="shared" si="16"/>
        <v>10832325</v>
      </c>
      <c r="K74" s="33">
        <f t="shared" si="17"/>
        <v>22500</v>
      </c>
      <c r="L74" s="32">
        <f t="shared" si="18"/>
        <v>1551000</v>
      </c>
      <c r="M74" s="34"/>
      <c r="N74" s="2"/>
      <c r="O74" s="2"/>
    </row>
    <row r="75" spans="1:15" ht="16.5" x14ac:dyDescent="0.3">
      <c r="A75" s="41">
        <v>74</v>
      </c>
      <c r="B75" s="41" t="s">
        <v>20</v>
      </c>
      <c r="C75" s="41">
        <v>707</v>
      </c>
      <c r="D75" s="41">
        <v>7</v>
      </c>
      <c r="E75" s="42" t="s">
        <v>6</v>
      </c>
      <c r="F75" s="42">
        <v>570</v>
      </c>
      <c r="G75" s="43">
        <f t="shared" si="14"/>
        <v>627</v>
      </c>
      <c r="H75" s="41">
        <f t="shared" si="20"/>
        <v>21950</v>
      </c>
      <c r="I75" s="32">
        <f t="shared" si="15"/>
        <v>12511500</v>
      </c>
      <c r="J75" s="32">
        <f t="shared" si="16"/>
        <v>13137075</v>
      </c>
      <c r="K75" s="33">
        <f t="shared" si="17"/>
        <v>27500</v>
      </c>
      <c r="L75" s="32">
        <f t="shared" si="18"/>
        <v>1881000</v>
      </c>
      <c r="M75" s="34"/>
      <c r="N75" s="2"/>
      <c r="O75" s="2"/>
    </row>
    <row r="76" spans="1:15" ht="16.5" x14ac:dyDescent="0.3">
      <c r="A76" s="41">
        <v>75</v>
      </c>
      <c r="B76" s="41" t="s">
        <v>43</v>
      </c>
      <c r="C76" s="41">
        <v>708</v>
      </c>
      <c r="D76" s="41">
        <v>7</v>
      </c>
      <c r="E76" s="42" t="s">
        <v>6</v>
      </c>
      <c r="F76" s="42">
        <v>570</v>
      </c>
      <c r="G76" s="43">
        <f t="shared" si="14"/>
        <v>627</v>
      </c>
      <c r="H76" s="41">
        <f t="shared" si="20"/>
        <v>21950</v>
      </c>
      <c r="I76" s="32">
        <f t="shared" si="15"/>
        <v>12511500</v>
      </c>
      <c r="J76" s="32">
        <f t="shared" si="16"/>
        <v>13137075</v>
      </c>
      <c r="K76" s="33">
        <f t="shared" si="17"/>
        <v>27500</v>
      </c>
      <c r="L76" s="32">
        <f t="shared" si="18"/>
        <v>1881000</v>
      </c>
      <c r="M76" s="34"/>
      <c r="N76" s="2"/>
      <c r="O76" s="2"/>
    </row>
    <row r="77" spans="1:15" ht="16.5" x14ac:dyDescent="0.3">
      <c r="A77" s="41">
        <v>76</v>
      </c>
      <c r="B77" s="41" t="s">
        <v>43</v>
      </c>
      <c r="C77" s="41">
        <v>709</v>
      </c>
      <c r="D77" s="41">
        <v>7</v>
      </c>
      <c r="E77" s="42" t="s">
        <v>8</v>
      </c>
      <c r="F77" s="42">
        <v>470</v>
      </c>
      <c r="G77" s="43">
        <f t="shared" si="14"/>
        <v>517</v>
      </c>
      <c r="H77" s="41">
        <f t="shared" si="20"/>
        <v>21950</v>
      </c>
      <c r="I77" s="32">
        <f t="shared" si="15"/>
        <v>10316500</v>
      </c>
      <c r="J77" s="32">
        <f t="shared" si="16"/>
        <v>10832325</v>
      </c>
      <c r="K77" s="33">
        <f t="shared" si="17"/>
        <v>22500</v>
      </c>
      <c r="L77" s="32">
        <f t="shared" si="18"/>
        <v>1551000</v>
      </c>
      <c r="M77" s="34"/>
      <c r="N77" s="2"/>
      <c r="O77" s="2"/>
    </row>
    <row r="78" spans="1:15" ht="16.5" x14ac:dyDescent="0.3">
      <c r="A78" s="41">
        <v>77</v>
      </c>
      <c r="B78" s="41" t="s">
        <v>43</v>
      </c>
      <c r="C78" s="41">
        <v>710</v>
      </c>
      <c r="D78" s="41">
        <v>7</v>
      </c>
      <c r="E78" s="42" t="s">
        <v>6</v>
      </c>
      <c r="F78" s="42">
        <v>658</v>
      </c>
      <c r="G78" s="43">
        <f t="shared" si="14"/>
        <v>723.80000000000007</v>
      </c>
      <c r="H78" s="41">
        <f t="shared" si="20"/>
        <v>21950</v>
      </c>
      <c r="I78" s="32">
        <f t="shared" si="15"/>
        <v>14443100</v>
      </c>
      <c r="J78" s="32">
        <f t="shared" si="16"/>
        <v>15165255</v>
      </c>
      <c r="K78" s="33">
        <f t="shared" si="17"/>
        <v>31500</v>
      </c>
      <c r="L78" s="32">
        <f t="shared" si="18"/>
        <v>2171400</v>
      </c>
      <c r="M78" s="34"/>
      <c r="N78" s="2"/>
      <c r="O78" s="2"/>
    </row>
    <row r="79" spans="1:15" ht="16.5" x14ac:dyDescent="0.3">
      <c r="A79" s="41">
        <v>78</v>
      </c>
      <c r="B79" s="41" t="s">
        <v>43</v>
      </c>
      <c r="C79" s="41">
        <v>711</v>
      </c>
      <c r="D79" s="41">
        <v>7</v>
      </c>
      <c r="E79" s="42" t="s">
        <v>6</v>
      </c>
      <c r="F79" s="42">
        <v>695</v>
      </c>
      <c r="G79" s="43">
        <f t="shared" si="14"/>
        <v>764.50000000000011</v>
      </c>
      <c r="H79" s="41">
        <f t="shared" si="20"/>
        <v>21950</v>
      </c>
      <c r="I79" s="32">
        <f t="shared" si="15"/>
        <v>15255250</v>
      </c>
      <c r="J79" s="32">
        <f t="shared" si="16"/>
        <v>16018012.5</v>
      </c>
      <c r="K79" s="33">
        <f t="shared" si="17"/>
        <v>33500</v>
      </c>
      <c r="L79" s="32">
        <f t="shared" si="18"/>
        <v>2293500.0000000005</v>
      </c>
      <c r="M79" s="34"/>
      <c r="N79" s="2"/>
      <c r="O79" s="2"/>
    </row>
    <row r="80" spans="1:15" ht="16.5" x14ac:dyDescent="0.3">
      <c r="A80" s="41">
        <v>79</v>
      </c>
      <c r="B80" s="41" t="s">
        <v>21</v>
      </c>
      <c r="C80" s="41">
        <v>712</v>
      </c>
      <c r="D80" s="41">
        <v>7</v>
      </c>
      <c r="E80" s="42" t="s">
        <v>6</v>
      </c>
      <c r="F80" s="42">
        <v>652</v>
      </c>
      <c r="G80" s="43">
        <f t="shared" si="14"/>
        <v>717.2</v>
      </c>
      <c r="H80" s="41">
        <f t="shared" si="20"/>
        <v>21950</v>
      </c>
      <c r="I80" s="32">
        <f t="shared" si="15"/>
        <v>14311400</v>
      </c>
      <c r="J80" s="32">
        <f t="shared" si="16"/>
        <v>15026970</v>
      </c>
      <c r="K80" s="33">
        <f t="shared" si="17"/>
        <v>31500</v>
      </c>
      <c r="L80" s="32">
        <f t="shared" si="18"/>
        <v>2151600</v>
      </c>
      <c r="M80" s="34"/>
      <c r="N80" s="2"/>
      <c r="O80" s="2"/>
    </row>
    <row r="81" spans="1:15" ht="16.5" x14ac:dyDescent="0.3">
      <c r="A81" s="41">
        <v>80</v>
      </c>
      <c r="B81" s="41" t="s">
        <v>22</v>
      </c>
      <c r="C81" s="41">
        <v>801</v>
      </c>
      <c r="D81" s="41">
        <v>8</v>
      </c>
      <c r="E81" s="42" t="s">
        <v>6</v>
      </c>
      <c r="F81" s="42">
        <v>654</v>
      </c>
      <c r="G81" s="43">
        <f t="shared" si="14"/>
        <v>719.40000000000009</v>
      </c>
      <c r="H81" s="41">
        <f>H80+90</f>
        <v>22040</v>
      </c>
      <c r="I81" s="32">
        <f t="shared" si="15"/>
        <v>14414160</v>
      </c>
      <c r="J81" s="32">
        <f t="shared" si="16"/>
        <v>15134868</v>
      </c>
      <c r="K81" s="33">
        <f t="shared" si="17"/>
        <v>31500</v>
      </c>
      <c r="L81" s="32">
        <f t="shared" si="18"/>
        <v>2158200.0000000005</v>
      </c>
      <c r="M81" s="34"/>
      <c r="N81" s="2"/>
      <c r="O81" s="2"/>
    </row>
    <row r="82" spans="1:15" ht="16.5" x14ac:dyDescent="0.3">
      <c r="A82" s="41">
        <v>81</v>
      </c>
      <c r="B82" s="41" t="s">
        <v>20</v>
      </c>
      <c r="C82" s="41">
        <v>803</v>
      </c>
      <c r="D82" s="41">
        <v>8</v>
      </c>
      <c r="E82" s="42" t="s">
        <v>6</v>
      </c>
      <c r="F82" s="42">
        <v>681</v>
      </c>
      <c r="G82" s="43">
        <f t="shared" si="14"/>
        <v>749.1</v>
      </c>
      <c r="H82" s="41">
        <f>H81</f>
        <v>22040</v>
      </c>
      <c r="I82" s="32">
        <f t="shared" si="15"/>
        <v>15009240</v>
      </c>
      <c r="J82" s="32">
        <f t="shared" si="16"/>
        <v>15759702</v>
      </c>
      <c r="K82" s="33">
        <f t="shared" si="17"/>
        <v>33000</v>
      </c>
      <c r="L82" s="32">
        <f t="shared" si="18"/>
        <v>2247300</v>
      </c>
      <c r="M82" s="34"/>
      <c r="N82" s="2"/>
      <c r="O82" s="2"/>
    </row>
    <row r="83" spans="1:15" ht="16.5" x14ac:dyDescent="0.3">
      <c r="A83" s="41">
        <v>82</v>
      </c>
      <c r="B83" s="41" t="s">
        <v>20</v>
      </c>
      <c r="C83" s="41">
        <v>804</v>
      </c>
      <c r="D83" s="41">
        <v>8</v>
      </c>
      <c r="E83" s="42" t="s">
        <v>6</v>
      </c>
      <c r="F83" s="42">
        <v>695</v>
      </c>
      <c r="G83" s="43">
        <f t="shared" si="14"/>
        <v>764.50000000000011</v>
      </c>
      <c r="H83" s="41">
        <f t="shared" ref="H83:H90" si="21">H82</f>
        <v>22040</v>
      </c>
      <c r="I83" s="32">
        <f t="shared" si="15"/>
        <v>15317800</v>
      </c>
      <c r="J83" s="32">
        <f t="shared" si="16"/>
        <v>16083690</v>
      </c>
      <c r="K83" s="33">
        <f t="shared" si="17"/>
        <v>33500</v>
      </c>
      <c r="L83" s="32">
        <f t="shared" si="18"/>
        <v>2293500.0000000005</v>
      </c>
      <c r="M83" s="34"/>
      <c r="N83" s="2"/>
      <c r="O83" s="2"/>
    </row>
    <row r="84" spans="1:15" ht="16.5" x14ac:dyDescent="0.3">
      <c r="A84" s="41">
        <v>83</v>
      </c>
      <c r="B84" s="41" t="s">
        <v>20</v>
      </c>
      <c r="C84" s="41">
        <v>805</v>
      </c>
      <c r="D84" s="41">
        <v>8</v>
      </c>
      <c r="E84" s="42" t="s">
        <v>6</v>
      </c>
      <c r="F84" s="42">
        <v>658</v>
      </c>
      <c r="G84" s="43">
        <f t="shared" si="14"/>
        <v>723.80000000000007</v>
      </c>
      <c r="H84" s="41">
        <f t="shared" si="21"/>
        <v>22040</v>
      </c>
      <c r="I84" s="32">
        <f t="shared" si="15"/>
        <v>14502320</v>
      </c>
      <c r="J84" s="32">
        <f t="shared" si="16"/>
        <v>15227436</v>
      </c>
      <c r="K84" s="33">
        <f t="shared" si="17"/>
        <v>31500</v>
      </c>
      <c r="L84" s="32">
        <f t="shared" si="18"/>
        <v>2171400</v>
      </c>
      <c r="M84" s="34"/>
      <c r="N84" s="2"/>
      <c r="O84" s="2"/>
    </row>
    <row r="85" spans="1:15" ht="16.5" x14ac:dyDescent="0.3">
      <c r="A85" s="41">
        <v>84</v>
      </c>
      <c r="B85" s="41" t="s">
        <v>20</v>
      </c>
      <c r="C85" s="41">
        <v>807</v>
      </c>
      <c r="D85" s="41">
        <v>8</v>
      </c>
      <c r="E85" s="42" t="s">
        <v>6</v>
      </c>
      <c r="F85" s="42">
        <v>570</v>
      </c>
      <c r="G85" s="43">
        <f t="shared" si="14"/>
        <v>627</v>
      </c>
      <c r="H85" s="41">
        <f>H84</f>
        <v>22040</v>
      </c>
      <c r="I85" s="32">
        <f t="shared" si="15"/>
        <v>12562800</v>
      </c>
      <c r="J85" s="32">
        <f t="shared" si="16"/>
        <v>13190940</v>
      </c>
      <c r="K85" s="33">
        <f t="shared" si="17"/>
        <v>27500</v>
      </c>
      <c r="L85" s="32">
        <f t="shared" si="18"/>
        <v>1881000</v>
      </c>
      <c r="M85" s="34"/>
      <c r="N85" s="2"/>
      <c r="O85" s="2"/>
    </row>
    <row r="86" spans="1:15" ht="16.5" x14ac:dyDescent="0.3">
      <c r="A86" s="41">
        <v>85</v>
      </c>
      <c r="B86" s="41" t="s">
        <v>43</v>
      </c>
      <c r="C86" s="41">
        <v>808</v>
      </c>
      <c r="D86" s="41">
        <v>8</v>
      </c>
      <c r="E86" s="42" t="s">
        <v>6</v>
      </c>
      <c r="F86" s="42">
        <v>570</v>
      </c>
      <c r="G86" s="43">
        <f t="shared" si="14"/>
        <v>627</v>
      </c>
      <c r="H86" s="41">
        <f t="shared" si="21"/>
        <v>22040</v>
      </c>
      <c r="I86" s="32">
        <f t="shared" si="15"/>
        <v>12562800</v>
      </c>
      <c r="J86" s="32">
        <f t="shared" si="16"/>
        <v>13190940</v>
      </c>
      <c r="K86" s="33">
        <f t="shared" si="17"/>
        <v>27500</v>
      </c>
      <c r="L86" s="32">
        <f t="shared" si="18"/>
        <v>1881000</v>
      </c>
      <c r="M86" s="34"/>
      <c r="N86" s="2"/>
      <c r="O86" s="2"/>
    </row>
    <row r="87" spans="1:15" ht="16.5" x14ac:dyDescent="0.3">
      <c r="A87" s="41">
        <v>86</v>
      </c>
      <c r="B87" s="41" t="s">
        <v>43</v>
      </c>
      <c r="C87" s="41">
        <v>809</v>
      </c>
      <c r="D87" s="41">
        <v>8</v>
      </c>
      <c r="E87" s="42" t="s">
        <v>8</v>
      </c>
      <c r="F87" s="42">
        <v>470</v>
      </c>
      <c r="G87" s="43">
        <f t="shared" si="14"/>
        <v>517</v>
      </c>
      <c r="H87" s="41">
        <f t="shared" si="21"/>
        <v>22040</v>
      </c>
      <c r="I87" s="32">
        <f t="shared" si="15"/>
        <v>10358800</v>
      </c>
      <c r="J87" s="32">
        <f t="shared" si="16"/>
        <v>10876740</v>
      </c>
      <c r="K87" s="33">
        <f t="shared" si="17"/>
        <v>22500</v>
      </c>
      <c r="L87" s="32">
        <f t="shared" si="18"/>
        <v>1551000</v>
      </c>
      <c r="M87" s="34"/>
      <c r="N87" s="2"/>
      <c r="O87" s="2"/>
    </row>
    <row r="88" spans="1:15" ht="16.5" x14ac:dyDescent="0.3">
      <c r="A88" s="41">
        <v>87</v>
      </c>
      <c r="B88" s="41" t="s">
        <v>43</v>
      </c>
      <c r="C88" s="41">
        <v>810</v>
      </c>
      <c r="D88" s="41">
        <v>8</v>
      </c>
      <c r="E88" s="42" t="s">
        <v>6</v>
      </c>
      <c r="F88" s="42">
        <v>658</v>
      </c>
      <c r="G88" s="43">
        <f t="shared" si="14"/>
        <v>723.80000000000007</v>
      </c>
      <c r="H88" s="41">
        <f t="shared" si="21"/>
        <v>22040</v>
      </c>
      <c r="I88" s="32">
        <f t="shared" si="15"/>
        <v>14502320</v>
      </c>
      <c r="J88" s="32">
        <f t="shared" si="16"/>
        <v>15227436</v>
      </c>
      <c r="K88" s="33">
        <f t="shared" si="17"/>
        <v>31500</v>
      </c>
      <c r="L88" s="32">
        <f t="shared" si="18"/>
        <v>2171400</v>
      </c>
      <c r="M88" s="34"/>
      <c r="N88" s="2"/>
      <c r="O88" s="2"/>
    </row>
    <row r="89" spans="1:15" ht="16.5" x14ac:dyDescent="0.3">
      <c r="A89" s="41">
        <v>88</v>
      </c>
      <c r="B89" s="41" t="s">
        <v>43</v>
      </c>
      <c r="C89" s="41">
        <v>811</v>
      </c>
      <c r="D89" s="41">
        <v>8</v>
      </c>
      <c r="E89" s="42" t="s">
        <v>7</v>
      </c>
      <c r="F89" s="42">
        <v>913</v>
      </c>
      <c r="G89" s="43">
        <f t="shared" si="14"/>
        <v>1004.3000000000001</v>
      </c>
      <c r="H89" s="41">
        <f t="shared" si="21"/>
        <v>22040</v>
      </c>
      <c r="I89" s="32">
        <f t="shared" si="15"/>
        <v>20122520</v>
      </c>
      <c r="J89" s="32">
        <f t="shared" si="16"/>
        <v>21128646</v>
      </c>
      <c r="K89" s="33">
        <f t="shared" si="17"/>
        <v>44000</v>
      </c>
      <c r="L89" s="32">
        <f t="shared" si="18"/>
        <v>3012900</v>
      </c>
      <c r="M89" s="34"/>
      <c r="N89" s="2"/>
      <c r="O89" s="2"/>
    </row>
    <row r="90" spans="1:15" ht="16.5" x14ac:dyDescent="0.3">
      <c r="A90" s="41">
        <v>89</v>
      </c>
      <c r="B90" s="41" t="s">
        <v>21</v>
      </c>
      <c r="C90" s="41">
        <v>812</v>
      </c>
      <c r="D90" s="41">
        <v>8</v>
      </c>
      <c r="E90" s="42" t="s">
        <v>6</v>
      </c>
      <c r="F90" s="42">
        <v>652</v>
      </c>
      <c r="G90" s="43">
        <f t="shared" si="14"/>
        <v>717.2</v>
      </c>
      <c r="H90" s="41">
        <f t="shared" si="21"/>
        <v>22040</v>
      </c>
      <c r="I90" s="32">
        <f t="shared" si="15"/>
        <v>14370080</v>
      </c>
      <c r="J90" s="32">
        <f t="shared" si="16"/>
        <v>15088584</v>
      </c>
      <c r="K90" s="33">
        <f t="shared" si="17"/>
        <v>31500</v>
      </c>
      <c r="L90" s="32">
        <f t="shared" si="18"/>
        <v>2151600</v>
      </c>
      <c r="M90" s="34"/>
      <c r="N90" s="2"/>
      <c r="O90" s="2"/>
    </row>
    <row r="91" spans="1:15" ht="16.5" x14ac:dyDescent="0.3">
      <c r="A91" s="41">
        <v>90</v>
      </c>
      <c r="B91" s="41" t="s">
        <v>22</v>
      </c>
      <c r="C91" s="41">
        <v>901</v>
      </c>
      <c r="D91" s="41">
        <v>9</v>
      </c>
      <c r="E91" s="42" t="s">
        <v>6</v>
      </c>
      <c r="F91" s="42">
        <v>654</v>
      </c>
      <c r="G91" s="43">
        <f t="shared" si="14"/>
        <v>719.40000000000009</v>
      </c>
      <c r="H91" s="41">
        <f>H90+90</f>
        <v>22130</v>
      </c>
      <c r="I91" s="32">
        <f t="shared" si="15"/>
        <v>14473020</v>
      </c>
      <c r="J91" s="32">
        <f t="shared" si="16"/>
        <v>15196671</v>
      </c>
      <c r="K91" s="33">
        <f t="shared" si="17"/>
        <v>31500</v>
      </c>
      <c r="L91" s="32">
        <f t="shared" si="18"/>
        <v>2158200.0000000005</v>
      </c>
      <c r="M91" s="34"/>
      <c r="N91" s="2"/>
      <c r="O91" s="2"/>
    </row>
    <row r="92" spans="1:15" ht="16.5" x14ac:dyDescent="0.3">
      <c r="A92" s="41">
        <v>91</v>
      </c>
      <c r="B92" s="41" t="s">
        <v>22</v>
      </c>
      <c r="C92" s="41">
        <v>902</v>
      </c>
      <c r="D92" s="41">
        <v>9</v>
      </c>
      <c r="E92" s="42" t="s">
        <v>6</v>
      </c>
      <c r="F92" s="42">
        <v>652</v>
      </c>
      <c r="G92" s="43">
        <f t="shared" si="14"/>
        <v>717.2</v>
      </c>
      <c r="H92" s="41">
        <f t="shared" ref="H92" si="22">H91</f>
        <v>22130</v>
      </c>
      <c r="I92" s="32">
        <f t="shared" si="15"/>
        <v>14428760</v>
      </c>
      <c r="J92" s="32">
        <f t="shared" si="16"/>
        <v>15150198</v>
      </c>
      <c r="K92" s="33">
        <f t="shared" si="17"/>
        <v>31500</v>
      </c>
      <c r="L92" s="32">
        <f t="shared" si="18"/>
        <v>2151600</v>
      </c>
      <c r="M92" s="34"/>
      <c r="N92" s="2"/>
      <c r="O92" s="2"/>
    </row>
    <row r="93" spans="1:15" ht="16.5" x14ac:dyDescent="0.3">
      <c r="A93" s="41">
        <v>92</v>
      </c>
      <c r="B93" s="41" t="s">
        <v>20</v>
      </c>
      <c r="C93" s="41">
        <v>903</v>
      </c>
      <c r="D93" s="41">
        <v>9</v>
      </c>
      <c r="E93" s="42" t="s">
        <v>6</v>
      </c>
      <c r="F93" s="42">
        <v>681</v>
      </c>
      <c r="G93" s="43">
        <f t="shared" si="14"/>
        <v>749.1</v>
      </c>
      <c r="H93" s="41">
        <f t="shared" ref="H93:H102" si="23">H92</f>
        <v>22130</v>
      </c>
      <c r="I93" s="32">
        <f t="shared" si="15"/>
        <v>15070530</v>
      </c>
      <c r="J93" s="32">
        <f t="shared" si="16"/>
        <v>15824056.5</v>
      </c>
      <c r="K93" s="33">
        <f t="shared" si="17"/>
        <v>33000</v>
      </c>
      <c r="L93" s="32">
        <f t="shared" si="18"/>
        <v>2247300</v>
      </c>
      <c r="M93" s="34"/>
      <c r="N93" s="2"/>
      <c r="O93" s="2"/>
    </row>
    <row r="94" spans="1:15" ht="16.5" x14ac:dyDescent="0.3">
      <c r="A94" s="41">
        <v>93</v>
      </c>
      <c r="B94" s="41" t="s">
        <v>20</v>
      </c>
      <c r="C94" s="41">
        <v>904</v>
      </c>
      <c r="D94" s="41">
        <v>9</v>
      </c>
      <c r="E94" s="42" t="s">
        <v>6</v>
      </c>
      <c r="F94" s="42">
        <v>724</v>
      </c>
      <c r="G94" s="43">
        <f t="shared" si="14"/>
        <v>796.40000000000009</v>
      </c>
      <c r="H94" s="41">
        <f t="shared" si="23"/>
        <v>22130</v>
      </c>
      <c r="I94" s="32">
        <f t="shared" si="15"/>
        <v>16022120</v>
      </c>
      <c r="J94" s="32">
        <f t="shared" si="16"/>
        <v>16823226</v>
      </c>
      <c r="K94" s="33">
        <f t="shared" si="17"/>
        <v>35000</v>
      </c>
      <c r="L94" s="32">
        <f t="shared" si="18"/>
        <v>2389200.0000000005</v>
      </c>
      <c r="M94" s="34"/>
      <c r="N94" s="2"/>
      <c r="O94" s="2"/>
    </row>
    <row r="95" spans="1:15" ht="16.5" x14ac:dyDescent="0.3">
      <c r="A95" s="41">
        <v>94</v>
      </c>
      <c r="B95" s="41" t="s">
        <v>20</v>
      </c>
      <c r="C95" s="41">
        <v>905</v>
      </c>
      <c r="D95" s="41">
        <v>9</v>
      </c>
      <c r="E95" s="42" t="s">
        <v>6</v>
      </c>
      <c r="F95" s="42">
        <v>694</v>
      </c>
      <c r="G95" s="43">
        <f t="shared" si="14"/>
        <v>763.40000000000009</v>
      </c>
      <c r="H95" s="41">
        <f t="shared" si="23"/>
        <v>22130</v>
      </c>
      <c r="I95" s="32">
        <f t="shared" si="15"/>
        <v>15358220</v>
      </c>
      <c r="J95" s="32">
        <f t="shared" si="16"/>
        <v>16126131</v>
      </c>
      <c r="K95" s="33">
        <f t="shared" si="17"/>
        <v>33500</v>
      </c>
      <c r="L95" s="32">
        <f t="shared" si="18"/>
        <v>2290200.0000000005</v>
      </c>
      <c r="M95" s="34"/>
      <c r="N95" s="2"/>
      <c r="O95" s="2"/>
    </row>
    <row r="96" spans="1:15" ht="16.5" x14ac:dyDescent="0.3">
      <c r="A96" s="41">
        <v>95</v>
      </c>
      <c r="B96" s="41" t="s">
        <v>20</v>
      </c>
      <c r="C96" s="41">
        <v>906</v>
      </c>
      <c r="D96" s="41">
        <v>9</v>
      </c>
      <c r="E96" s="42" t="s">
        <v>8</v>
      </c>
      <c r="F96" s="42">
        <v>502</v>
      </c>
      <c r="G96" s="43">
        <f t="shared" si="14"/>
        <v>552.20000000000005</v>
      </c>
      <c r="H96" s="41">
        <f t="shared" si="23"/>
        <v>22130</v>
      </c>
      <c r="I96" s="32">
        <f t="shared" si="15"/>
        <v>11109260</v>
      </c>
      <c r="J96" s="32">
        <f t="shared" si="16"/>
        <v>11664723</v>
      </c>
      <c r="K96" s="33">
        <f t="shared" si="17"/>
        <v>24500</v>
      </c>
      <c r="L96" s="32">
        <f t="shared" si="18"/>
        <v>1656600.0000000002</v>
      </c>
      <c r="M96" s="34"/>
      <c r="N96" s="2"/>
      <c r="O96" s="2"/>
    </row>
    <row r="97" spans="1:15" ht="16.5" x14ac:dyDescent="0.3">
      <c r="A97" s="41">
        <v>96</v>
      </c>
      <c r="B97" s="41" t="s">
        <v>20</v>
      </c>
      <c r="C97" s="41">
        <v>907</v>
      </c>
      <c r="D97" s="41">
        <v>9</v>
      </c>
      <c r="E97" s="42" t="s">
        <v>6</v>
      </c>
      <c r="F97" s="42">
        <v>570</v>
      </c>
      <c r="G97" s="43">
        <f t="shared" si="14"/>
        <v>627</v>
      </c>
      <c r="H97" s="41">
        <f t="shared" si="23"/>
        <v>22130</v>
      </c>
      <c r="I97" s="32">
        <f t="shared" si="15"/>
        <v>12614100</v>
      </c>
      <c r="J97" s="32">
        <f t="shared" si="16"/>
        <v>13244805</v>
      </c>
      <c r="K97" s="33">
        <f t="shared" si="17"/>
        <v>27500</v>
      </c>
      <c r="L97" s="32">
        <f t="shared" si="18"/>
        <v>1881000</v>
      </c>
      <c r="M97" s="34"/>
      <c r="N97" s="2"/>
      <c r="O97" s="2"/>
    </row>
    <row r="98" spans="1:15" ht="16.5" x14ac:dyDescent="0.3">
      <c r="A98" s="41">
        <v>97</v>
      </c>
      <c r="B98" s="41" t="s">
        <v>43</v>
      </c>
      <c r="C98" s="41">
        <v>908</v>
      </c>
      <c r="D98" s="41">
        <v>9</v>
      </c>
      <c r="E98" s="42" t="s">
        <v>6</v>
      </c>
      <c r="F98" s="42">
        <v>570</v>
      </c>
      <c r="G98" s="43">
        <f t="shared" si="14"/>
        <v>627</v>
      </c>
      <c r="H98" s="41">
        <f t="shared" si="23"/>
        <v>22130</v>
      </c>
      <c r="I98" s="32">
        <f t="shared" si="15"/>
        <v>12614100</v>
      </c>
      <c r="J98" s="32">
        <f t="shared" si="16"/>
        <v>13244805</v>
      </c>
      <c r="K98" s="33">
        <f t="shared" si="17"/>
        <v>27500</v>
      </c>
      <c r="L98" s="32">
        <f t="shared" si="18"/>
        <v>1881000</v>
      </c>
      <c r="M98" s="34"/>
      <c r="N98" s="2"/>
      <c r="O98" s="2"/>
    </row>
    <row r="99" spans="1:15" ht="16.5" x14ac:dyDescent="0.3">
      <c r="A99" s="41">
        <v>98</v>
      </c>
      <c r="B99" s="41" t="s">
        <v>43</v>
      </c>
      <c r="C99" s="41">
        <v>909</v>
      </c>
      <c r="D99" s="41">
        <v>9</v>
      </c>
      <c r="E99" s="42" t="s">
        <v>8</v>
      </c>
      <c r="F99" s="42">
        <v>502</v>
      </c>
      <c r="G99" s="43">
        <f t="shared" si="14"/>
        <v>552.20000000000005</v>
      </c>
      <c r="H99" s="41">
        <f t="shared" si="23"/>
        <v>22130</v>
      </c>
      <c r="I99" s="32">
        <f t="shared" si="15"/>
        <v>11109260</v>
      </c>
      <c r="J99" s="32">
        <f t="shared" si="16"/>
        <v>11664723</v>
      </c>
      <c r="K99" s="33">
        <f t="shared" si="17"/>
        <v>24500</v>
      </c>
      <c r="L99" s="32">
        <f t="shared" si="18"/>
        <v>1656600.0000000002</v>
      </c>
      <c r="M99" s="34"/>
      <c r="N99" s="2"/>
      <c r="O99" s="2"/>
    </row>
    <row r="100" spans="1:15" ht="16.5" x14ac:dyDescent="0.3">
      <c r="A100" s="41">
        <v>99</v>
      </c>
      <c r="B100" s="41" t="s">
        <v>43</v>
      </c>
      <c r="C100" s="41">
        <v>910</v>
      </c>
      <c r="D100" s="41">
        <v>9</v>
      </c>
      <c r="E100" s="42" t="s">
        <v>6</v>
      </c>
      <c r="F100" s="42">
        <v>694</v>
      </c>
      <c r="G100" s="43">
        <f t="shared" si="14"/>
        <v>763.40000000000009</v>
      </c>
      <c r="H100" s="41">
        <f t="shared" si="23"/>
        <v>22130</v>
      </c>
      <c r="I100" s="32">
        <f t="shared" si="15"/>
        <v>15358220</v>
      </c>
      <c r="J100" s="32">
        <f t="shared" si="16"/>
        <v>16126131</v>
      </c>
      <c r="K100" s="33">
        <f t="shared" si="17"/>
        <v>33500</v>
      </c>
      <c r="L100" s="32">
        <f t="shared" si="18"/>
        <v>2290200.0000000005</v>
      </c>
      <c r="M100" s="34"/>
      <c r="N100" s="2"/>
      <c r="O100" s="2"/>
    </row>
    <row r="101" spans="1:15" ht="16.5" x14ac:dyDescent="0.3">
      <c r="A101" s="41">
        <v>100</v>
      </c>
      <c r="B101" s="41" t="s">
        <v>43</v>
      </c>
      <c r="C101" s="41">
        <v>911</v>
      </c>
      <c r="D101" s="41">
        <v>9</v>
      </c>
      <c r="E101" s="42" t="s">
        <v>6</v>
      </c>
      <c r="F101" s="42">
        <v>724</v>
      </c>
      <c r="G101" s="43">
        <f t="shared" si="14"/>
        <v>796.40000000000009</v>
      </c>
      <c r="H101" s="41">
        <f t="shared" si="23"/>
        <v>22130</v>
      </c>
      <c r="I101" s="32">
        <f t="shared" si="15"/>
        <v>16022120</v>
      </c>
      <c r="J101" s="32">
        <f t="shared" si="16"/>
        <v>16823226</v>
      </c>
      <c r="K101" s="33">
        <f t="shared" si="17"/>
        <v>35000</v>
      </c>
      <c r="L101" s="32">
        <f t="shared" si="18"/>
        <v>2389200.0000000005</v>
      </c>
      <c r="M101" s="34"/>
      <c r="N101" s="2"/>
      <c r="O101" s="2"/>
    </row>
    <row r="102" spans="1:15" ht="16.5" x14ac:dyDescent="0.3">
      <c r="A102" s="41">
        <v>101</v>
      </c>
      <c r="B102" s="41" t="s">
        <v>21</v>
      </c>
      <c r="C102" s="41">
        <v>912</v>
      </c>
      <c r="D102" s="41">
        <v>9</v>
      </c>
      <c r="E102" s="42" t="s">
        <v>6</v>
      </c>
      <c r="F102" s="42">
        <v>652</v>
      </c>
      <c r="G102" s="43">
        <f t="shared" si="14"/>
        <v>717.2</v>
      </c>
      <c r="H102" s="41">
        <f t="shared" si="23"/>
        <v>22130</v>
      </c>
      <c r="I102" s="32">
        <f t="shared" si="15"/>
        <v>14428760</v>
      </c>
      <c r="J102" s="32">
        <f t="shared" si="16"/>
        <v>15150198</v>
      </c>
      <c r="K102" s="33">
        <f t="shared" si="17"/>
        <v>31500</v>
      </c>
      <c r="L102" s="32">
        <f t="shared" si="18"/>
        <v>2151600</v>
      </c>
      <c r="M102" s="34"/>
      <c r="N102" s="2"/>
      <c r="O102" s="2"/>
    </row>
    <row r="103" spans="1:15" ht="16.5" x14ac:dyDescent="0.3">
      <c r="A103" s="41">
        <v>102</v>
      </c>
      <c r="B103" s="41" t="s">
        <v>22</v>
      </c>
      <c r="C103" s="41">
        <v>1001</v>
      </c>
      <c r="D103" s="41">
        <v>10</v>
      </c>
      <c r="E103" s="42" t="s">
        <v>6</v>
      </c>
      <c r="F103" s="42">
        <v>654</v>
      </c>
      <c r="G103" s="43">
        <f t="shared" si="14"/>
        <v>719.40000000000009</v>
      </c>
      <c r="H103" s="41">
        <f>H102+90</f>
        <v>22220</v>
      </c>
      <c r="I103" s="32">
        <f t="shared" si="15"/>
        <v>14531880</v>
      </c>
      <c r="J103" s="32">
        <f t="shared" si="16"/>
        <v>15258474</v>
      </c>
      <c r="K103" s="33">
        <f t="shared" si="17"/>
        <v>32000</v>
      </c>
      <c r="L103" s="32">
        <f t="shared" si="18"/>
        <v>2158200.0000000005</v>
      </c>
      <c r="M103" s="34"/>
      <c r="N103" s="2"/>
      <c r="O103" s="2"/>
    </row>
    <row r="104" spans="1:15" ht="16.5" x14ac:dyDescent="0.3">
      <c r="A104" s="41">
        <v>103</v>
      </c>
      <c r="B104" s="41" t="s">
        <v>22</v>
      </c>
      <c r="C104" s="41">
        <v>1002</v>
      </c>
      <c r="D104" s="41">
        <v>10</v>
      </c>
      <c r="E104" s="42" t="s">
        <v>6</v>
      </c>
      <c r="F104" s="42">
        <v>652</v>
      </c>
      <c r="G104" s="43">
        <f t="shared" si="14"/>
        <v>717.2</v>
      </c>
      <c r="H104" s="41">
        <f t="shared" ref="H104" si="24">H103</f>
        <v>22220</v>
      </c>
      <c r="I104" s="32">
        <f t="shared" si="15"/>
        <v>14487440</v>
      </c>
      <c r="J104" s="32">
        <f t="shared" si="16"/>
        <v>15211812</v>
      </c>
      <c r="K104" s="33">
        <f t="shared" si="17"/>
        <v>31500</v>
      </c>
      <c r="L104" s="32">
        <f t="shared" si="18"/>
        <v>2151600</v>
      </c>
      <c r="M104" s="34"/>
      <c r="N104" s="2"/>
      <c r="O104" s="2"/>
    </row>
    <row r="105" spans="1:15" ht="16.5" x14ac:dyDescent="0.3">
      <c r="A105" s="41">
        <v>104</v>
      </c>
      <c r="B105" s="41" t="s">
        <v>20</v>
      </c>
      <c r="C105" s="41">
        <v>1003</v>
      </c>
      <c r="D105" s="41">
        <v>10</v>
      </c>
      <c r="E105" s="42" t="s">
        <v>6</v>
      </c>
      <c r="F105" s="42">
        <v>681</v>
      </c>
      <c r="G105" s="43">
        <f t="shared" si="14"/>
        <v>749.1</v>
      </c>
      <c r="H105" s="41">
        <f t="shared" ref="H105:H114" si="25">H104</f>
        <v>22220</v>
      </c>
      <c r="I105" s="32">
        <f t="shared" si="15"/>
        <v>15131820</v>
      </c>
      <c r="J105" s="32">
        <f t="shared" si="16"/>
        <v>15888411</v>
      </c>
      <c r="K105" s="33">
        <f t="shared" si="17"/>
        <v>33000</v>
      </c>
      <c r="L105" s="32">
        <f t="shared" si="18"/>
        <v>2247300</v>
      </c>
      <c r="M105" s="34"/>
      <c r="N105" s="2"/>
      <c r="O105" s="2"/>
    </row>
    <row r="106" spans="1:15" ht="16.5" x14ac:dyDescent="0.3">
      <c r="A106" s="41">
        <v>105</v>
      </c>
      <c r="B106" s="41" t="s">
        <v>20</v>
      </c>
      <c r="C106" s="41">
        <v>1004</v>
      </c>
      <c r="D106" s="41">
        <v>10</v>
      </c>
      <c r="E106" s="42" t="s">
        <v>6</v>
      </c>
      <c r="F106" s="42">
        <v>724</v>
      </c>
      <c r="G106" s="43">
        <f t="shared" si="14"/>
        <v>796.40000000000009</v>
      </c>
      <c r="H106" s="41">
        <f t="shared" si="25"/>
        <v>22220</v>
      </c>
      <c r="I106" s="32">
        <f t="shared" si="15"/>
        <v>16087280</v>
      </c>
      <c r="J106" s="32">
        <f t="shared" si="16"/>
        <v>16891644</v>
      </c>
      <c r="K106" s="33">
        <f t="shared" si="17"/>
        <v>35000</v>
      </c>
      <c r="L106" s="32">
        <f t="shared" si="18"/>
        <v>2389200.0000000005</v>
      </c>
      <c r="M106" s="34"/>
      <c r="N106" s="2"/>
      <c r="O106" s="2"/>
    </row>
    <row r="107" spans="1:15" ht="16.5" x14ac:dyDescent="0.3">
      <c r="A107" s="41">
        <v>106</v>
      </c>
      <c r="B107" s="41" t="s">
        <v>20</v>
      </c>
      <c r="C107" s="41">
        <v>1005</v>
      </c>
      <c r="D107" s="41">
        <v>10</v>
      </c>
      <c r="E107" s="42" t="s">
        <v>6</v>
      </c>
      <c r="F107" s="42">
        <v>694</v>
      </c>
      <c r="G107" s="43">
        <f t="shared" si="14"/>
        <v>763.40000000000009</v>
      </c>
      <c r="H107" s="41">
        <f t="shared" si="25"/>
        <v>22220</v>
      </c>
      <c r="I107" s="32">
        <f t="shared" si="15"/>
        <v>15420680</v>
      </c>
      <c r="J107" s="32">
        <f t="shared" si="16"/>
        <v>16191714</v>
      </c>
      <c r="K107" s="33">
        <f t="shared" si="17"/>
        <v>33500</v>
      </c>
      <c r="L107" s="32">
        <f t="shared" si="18"/>
        <v>2290200.0000000005</v>
      </c>
      <c r="M107" s="34"/>
      <c r="N107" s="2"/>
      <c r="O107" s="2"/>
    </row>
    <row r="108" spans="1:15" ht="16.5" x14ac:dyDescent="0.3">
      <c r="A108" s="41">
        <v>107</v>
      </c>
      <c r="B108" s="41" t="s">
        <v>20</v>
      </c>
      <c r="C108" s="41">
        <v>1006</v>
      </c>
      <c r="D108" s="41">
        <v>10</v>
      </c>
      <c r="E108" s="42" t="s">
        <v>8</v>
      </c>
      <c r="F108" s="42">
        <v>502</v>
      </c>
      <c r="G108" s="43">
        <f t="shared" si="14"/>
        <v>552.20000000000005</v>
      </c>
      <c r="H108" s="41">
        <f t="shared" si="25"/>
        <v>22220</v>
      </c>
      <c r="I108" s="32">
        <f t="shared" si="15"/>
        <v>11154440</v>
      </c>
      <c r="J108" s="32">
        <f t="shared" si="16"/>
        <v>11712162</v>
      </c>
      <c r="K108" s="33">
        <f t="shared" si="17"/>
        <v>24500</v>
      </c>
      <c r="L108" s="32">
        <f t="shared" si="18"/>
        <v>1656600.0000000002</v>
      </c>
      <c r="M108" s="34"/>
      <c r="N108" s="2"/>
      <c r="O108" s="2"/>
    </row>
    <row r="109" spans="1:15" ht="16.5" x14ac:dyDescent="0.3">
      <c r="A109" s="41">
        <v>108</v>
      </c>
      <c r="B109" s="41" t="s">
        <v>20</v>
      </c>
      <c r="C109" s="41">
        <v>1007</v>
      </c>
      <c r="D109" s="41">
        <v>10</v>
      </c>
      <c r="E109" s="42" t="s">
        <v>6</v>
      </c>
      <c r="F109" s="42">
        <v>570</v>
      </c>
      <c r="G109" s="43">
        <f t="shared" si="14"/>
        <v>627</v>
      </c>
      <c r="H109" s="41">
        <f t="shared" si="25"/>
        <v>22220</v>
      </c>
      <c r="I109" s="32">
        <f t="shared" si="15"/>
        <v>12665400</v>
      </c>
      <c r="J109" s="32">
        <f t="shared" si="16"/>
        <v>13298670</v>
      </c>
      <c r="K109" s="33">
        <f t="shared" si="17"/>
        <v>27500</v>
      </c>
      <c r="L109" s="32">
        <f t="shared" si="18"/>
        <v>1881000</v>
      </c>
      <c r="M109" s="34"/>
      <c r="N109" s="2"/>
      <c r="O109" s="2"/>
    </row>
    <row r="110" spans="1:15" ht="16.5" x14ac:dyDescent="0.3">
      <c r="A110" s="41">
        <v>109</v>
      </c>
      <c r="B110" s="41" t="s">
        <v>43</v>
      </c>
      <c r="C110" s="41">
        <v>1008</v>
      </c>
      <c r="D110" s="41">
        <v>10</v>
      </c>
      <c r="E110" s="42" t="s">
        <v>6</v>
      </c>
      <c r="F110" s="42">
        <v>570</v>
      </c>
      <c r="G110" s="43">
        <f t="shared" si="14"/>
        <v>627</v>
      </c>
      <c r="H110" s="41">
        <f t="shared" si="25"/>
        <v>22220</v>
      </c>
      <c r="I110" s="32">
        <f t="shared" si="15"/>
        <v>12665400</v>
      </c>
      <c r="J110" s="32">
        <f t="shared" si="16"/>
        <v>13298670</v>
      </c>
      <c r="K110" s="33">
        <f t="shared" si="17"/>
        <v>27500</v>
      </c>
      <c r="L110" s="32">
        <f t="shared" si="18"/>
        <v>1881000</v>
      </c>
      <c r="M110" s="34"/>
      <c r="N110" s="2"/>
      <c r="O110" s="2"/>
    </row>
    <row r="111" spans="1:15" ht="16.5" x14ac:dyDescent="0.3">
      <c r="A111" s="41">
        <v>110</v>
      </c>
      <c r="B111" s="41" t="s">
        <v>43</v>
      </c>
      <c r="C111" s="41">
        <v>1009</v>
      </c>
      <c r="D111" s="41">
        <v>10</v>
      </c>
      <c r="E111" s="42" t="s">
        <v>8</v>
      </c>
      <c r="F111" s="42">
        <v>502</v>
      </c>
      <c r="G111" s="43">
        <f t="shared" si="14"/>
        <v>552.20000000000005</v>
      </c>
      <c r="H111" s="41">
        <f t="shared" si="25"/>
        <v>22220</v>
      </c>
      <c r="I111" s="32">
        <f t="shared" si="15"/>
        <v>11154440</v>
      </c>
      <c r="J111" s="32">
        <f t="shared" si="16"/>
        <v>11712162</v>
      </c>
      <c r="K111" s="33">
        <f t="shared" si="17"/>
        <v>24500</v>
      </c>
      <c r="L111" s="32">
        <f t="shared" si="18"/>
        <v>1656600.0000000002</v>
      </c>
      <c r="M111" s="34"/>
      <c r="N111" s="2"/>
      <c r="O111" s="2"/>
    </row>
    <row r="112" spans="1:15" ht="16.5" x14ac:dyDescent="0.3">
      <c r="A112" s="41">
        <v>111</v>
      </c>
      <c r="B112" s="41" t="s">
        <v>43</v>
      </c>
      <c r="C112" s="41">
        <v>1010</v>
      </c>
      <c r="D112" s="41">
        <v>10</v>
      </c>
      <c r="E112" s="42" t="s">
        <v>6</v>
      </c>
      <c r="F112" s="42">
        <v>694</v>
      </c>
      <c r="G112" s="43">
        <f t="shared" si="14"/>
        <v>763.40000000000009</v>
      </c>
      <c r="H112" s="41">
        <f t="shared" si="25"/>
        <v>22220</v>
      </c>
      <c r="I112" s="32">
        <f t="shared" si="15"/>
        <v>15420680</v>
      </c>
      <c r="J112" s="32">
        <f t="shared" si="16"/>
        <v>16191714</v>
      </c>
      <c r="K112" s="33">
        <f t="shared" si="17"/>
        <v>33500</v>
      </c>
      <c r="L112" s="32">
        <f t="shared" si="18"/>
        <v>2290200.0000000005</v>
      </c>
      <c r="M112" s="34"/>
      <c r="N112" s="2"/>
      <c r="O112" s="2"/>
    </row>
    <row r="113" spans="1:15" ht="16.5" x14ac:dyDescent="0.3">
      <c r="A113" s="41">
        <v>112</v>
      </c>
      <c r="B113" s="41" t="s">
        <v>43</v>
      </c>
      <c r="C113" s="41">
        <v>1011</v>
      </c>
      <c r="D113" s="41">
        <v>10</v>
      </c>
      <c r="E113" s="42" t="s">
        <v>6</v>
      </c>
      <c r="F113" s="42">
        <v>724</v>
      </c>
      <c r="G113" s="43">
        <f t="shared" si="14"/>
        <v>796.40000000000009</v>
      </c>
      <c r="H113" s="41">
        <f t="shared" si="25"/>
        <v>22220</v>
      </c>
      <c r="I113" s="32">
        <f t="shared" si="15"/>
        <v>16087280</v>
      </c>
      <c r="J113" s="32">
        <f t="shared" si="16"/>
        <v>16891644</v>
      </c>
      <c r="K113" s="33">
        <f t="shared" si="17"/>
        <v>35000</v>
      </c>
      <c r="L113" s="32">
        <f t="shared" si="18"/>
        <v>2389200.0000000005</v>
      </c>
      <c r="M113" s="34"/>
      <c r="N113" s="2"/>
      <c r="O113" s="2"/>
    </row>
    <row r="114" spans="1:15" ht="16.5" x14ac:dyDescent="0.3">
      <c r="A114" s="41">
        <v>113</v>
      </c>
      <c r="B114" s="41" t="s">
        <v>21</v>
      </c>
      <c r="C114" s="41">
        <v>1012</v>
      </c>
      <c r="D114" s="41">
        <v>10</v>
      </c>
      <c r="E114" s="42" t="s">
        <v>6</v>
      </c>
      <c r="F114" s="42">
        <v>652</v>
      </c>
      <c r="G114" s="43">
        <f t="shared" si="14"/>
        <v>717.2</v>
      </c>
      <c r="H114" s="41">
        <f t="shared" si="25"/>
        <v>22220</v>
      </c>
      <c r="I114" s="32">
        <f t="shared" si="15"/>
        <v>14487440</v>
      </c>
      <c r="J114" s="32">
        <f t="shared" si="16"/>
        <v>15211812</v>
      </c>
      <c r="K114" s="33">
        <f t="shared" si="17"/>
        <v>31500</v>
      </c>
      <c r="L114" s="32">
        <f t="shared" si="18"/>
        <v>2151600</v>
      </c>
      <c r="M114" s="34"/>
      <c r="N114" s="2"/>
      <c r="O114" s="2"/>
    </row>
    <row r="115" spans="1:15" ht="16.5" x14ac:dyDescent="0.3">
      <c r="A115" s="41">
        <v>114</v>
      </c>
      <c r="B115" s="41" t="s">
        <v>22</v>
      </c>
      <c r="C115" s="41">
        <v>1101</v>
      </c>
      <c r="D115" s="41">
        <v>11</v>
      </c>
      <c r="E115" s="42" t="s">
        <v>6</v>
      </c>
      <c r="F115" s="42">
        <v>654</v>
      </c>
      <c r="G115" s="43">
        <f t="shared" si="14"/>
        <v>719.40000000000009</v>
      </c>
      <c r="H115" s="41">
        <f>H114+90</f>
        <v>22310</v>
      </c>
      <c r="I115" s="32">
        <f t="shared" si="15"/>
        <v>14590740</v>
      </c>
      <c r="J115" s="32">
        <f t="shared" si="16"/>
        <v>15320277</v>
      </c>
      <c r="K115" s="33">
        <f t="shared" si="17"/>
        <v>32000</v>
      </c>
      <c r="L115" s="32">
        <f t="shared" si="18"/>
        <v>2158200.0000000005</v>
      </c>
      <c r="M115" s="34"/>
      <c r="N115" s="2"/>
      <c r="O115" s="2"/>
    </row>
    <row r="116" spans="1:15" ht="16.5" x14ac:dyDescent="0.3">
      <c r="A116" s="41">
        <v>115</v>
      </c>
      <c r="B116" s="41" t="s">
        <v>22</v>
      </c>
      <c r="C116" s="41">
        <v>1102</v>
      </c>
      <c r="D116" s="41">
        <v>11</v>
      </c>
      <c r="E116" s="42" t="s">
        <v>6</v>
      </c>
      <c r="F116" s="42">
        <v>652</v>
      </c>
      <c r="G116" s="43">
        <f t="shared" si="14"/>
        <v>717.2</v>
      </c>
      <c r="H116" s="41">
        <f t="shared" ref="H116" si="26">H115</f>
        <v>22310</v>
      </c>
      <c r="I116" s="32">
        <f t="shared" si="15"/>
        <v>14546120</v>
      </c>
      <c r="J116" s="32">
        <f t="shared" si="16"/>
        <v>15273426</v>
      </c>
      <c r="K116" s="33">
        <f t="shared" si="17"/>
        <v>32000</v>
      </c>
      <c r="L116" s="32">
        <f t="shared" si="18"/>
        <v>2151600</v>
      </c>
      <c r="M116" s="34"/>
      <c r="N116" s="2"/>
      <c r="O116" s="2"/>
    </row>
    <row r="117" spans="1:15" ht="16.5" x14ac:dyDescent="0.3">
      <c r="A117" s="41">
        <v>116</v>
      </c>
      <c r="B117" s="41" t="s">
        <v>20</v>
      </c>
      <c r="C117" s="41">
        <v>1103</v>
      </c>
      <c r="D117" s="41">
        <v>11</v>
      </c>
      <c r="E117" s="42" t="s">
        <v>6</v>
      </c>
      <c r="F117" s="42">
        <v>681</v>
      </c>
      <c r="G117" s="43">
        <f t="shared" si="14"/>
        <v>749.1</v>
      </c>
      <c r="H117" s="41">
        <f t="shared" ref="H117:H126" si="27">H116</f>
        <v>22310</v>
      </c>
      <c r="I117" s="32">
        <f t="shared" si="15"/>
        <v>15193110</v>
      </c>
      <c r="J117" s="32">
        <f t="shared" si="16"/>
        <v>15952765.5</v>
      </c>
      <c r="K117" s="33">
        <f t="shared" si="17"/>
        <v>33000</v>
      </c>
      <c r="L117" s="32">
        <f t="shared" si="18"/>
        <v>2247300</v>
      </c>
      <c r="M117" s="34"/>
      <c r="N117" s="2"/>
      <c r="O117" s="2"/>
    </row>
    <row r="118" spans="1:15" ht="16.5" x14ac:dyDescent="0.3">
      <c r="A118" s="41">
        <v>117</v>
      </c>
      <c r="B118" s="41" t="s">
        <v>20</v>
      </c>
      <c r="C118" s="41">
        <v>1104</v>
      </c>
      <c r="D118" s="41">
        <v>11</v>
      </c>
      <c r="E118" s="42" t="s">
        <v>6</v>
      </c>
      <c r="F118" s="42">
        <v>724</v>
      </c>
      <c r="G118" s="43">
        <f t="shared" si="14"/>
        <v>796.40000000000009</v>
      </c>
      <c r="H118" s="41">
        <f t="shared" si="27"/>
        <v>22310</v>
      </c>
      <c r="I118" s="32">
        <f t="shared" si="15"/>
        <v>16152440</v>
      </c>
      <c r="J118" s="32">
        <f t="shared" si="16"/>
        <v>16960062</v>
      </c>
      <c r="K118" s="33">
        <f t="shared" si="17"/>
        <v>35500</v>
      </c>
      <c r="L118" s="32">
        <f t="shared" si="18"/>
        <v>2389200.0000000005</v>
      </c>
      <c r="M118" s="34"/>
      <c r="N118" s="2"/>
      <c r="O118" s="2"/>
    </row>
    <row r="119" spans="1:15" ht="16.5" x14ac:dyDescent="0.3">
      <c r="A119" s="41">
        <v>118</v>
      </c>
      <c r="B119" s="41" t="s">
        <v>20</v>
      </c>
      <c r="C119" s="41">
        <v>1105</v>
      </c>
      <c r="D119" s="41">
        <v>11</v>
      </c>
      <c r="E119" s="42" t="s">
        <v>6</v>
      </c>
      <c r="F119" s="42">
        <v>694</v>
      </c>
      <c r="G119" s="43">
        <f t="shared" si="14"/>
        <v>763.40000000000009</v>
      </c>
      <c r="H119" s="41">
        <f t="shared" si="27"/>
        <v>22310</v>
      </c>
      <c r="I119" s="32">
        <f t="shared" si="15"/>
        <v>15483140</v>
      </c>
      <c r="J119" s="32">
        <f t="shared" si="16"/>
        <v>16257297</v>
      </c>
      <c r="K119" s="33">
        <f t="shared" si="17"/>
        <v>34000</v>
      </c>
      <c r="L119" s="32">
        <f t="shared" si="18"/>
        <v>2290200.0000000005</v>
      </c>
      <c r="M119" s="34"/>
      <c r="N119" s="2"/>
      <c r="O119" s="2"/>
    </row>
    <row r="120" spans="1:15" ht="16.5" x14ac:dyDescent="0.3">
      <c r="A120" s="41">
        <v>119</v>
      </c>
      <c r="B120" s="41" t="s">
        <v>20</v>
      </c>
      <c r="C120" s="41">
        <v>1106</v>
      </c>
      <c r="D120" s="41">
        <v>11</v>
      </c>
      <c r="E120" s="42" t="s">
        <v>8</v>
      </c>
      <c r="F120" s="42">
        <v>502</v>
      </c>
      <c r="G120" s="43">
        <f t="shared" si="14"/>
        <v>552.20000000000005</v>
      </c>
      <c r="H120" s="41">
        <f t="shared" si="27"/>
        <v>22310</v>
      </c>
      <c r="I120" s="32">
        <f t="shared" si="15"/>
        <v>11199620</v>
      </c>
      <c r="J120" s="32">
        <f t="shared" si="16"/>
        <v>11759601</v>
      </c>
      <c r="K120" s="33">
        <f t="shared" si="17"/>
        <v>24500</v>
      </c>
      <c r="L120" s="32">
        <f t="shared" si="18"/>
        <v>1656600.0000000002</v>
      </c>
      <c r="M120" s="34"/>
      <c r="N120" s="2"/>
      <c r="O120" s="2"/>
    </row>
    <row r="121" spans="1:15" ht="16.5" x14ac:dyDescent="0.3">
      <c r="A121" s="41">
        <v>120</v>
      </c>
      <c r="B121" s="41" t="s">
        <v>20</v>
      </c>
      <c r="C121" s="41">
        <v>1107</v>
      </c>
      <c r="D121" s="41">
        <v>11</v>
      </c>
      <c r="E121" s="42" t="s">
        <v>6</v>
      </c>
      <c r="F121" s="42">
        <v>570</v>
      </c>
      <c r="G121" s="43">
        <f t="shared" si="14"/>
        <v>627</v>
      </c>
      <c r="H121" s="41">
        <f t="shared" si="27"/>
        <v>22310</v>
      </c>
      <c r="I121" s="32">
        <f t="shared" si="15"/>
        <v>12716700</v>
      </c>
      <c r="J121" s="32">
        <f t="shared" si="16"/>
        <v>13352535</v>
      </c>
      <c r="K121" s="33">
        <f t="shared" si="17"/>
        <v>28000</v>
      </c>
      <c r="L121" s="32">
        <f t="shared" si="18"/>
        <v>1881000</v>
      </c>
      <c r="M121" s="34"/>
      <c r="N121" s="2"/>
      <c r="O121" s="2"/>
    </row>
    <row r="122" spans="1:15" ht="16.5" x14ac:dyDescent="0.3">
      <c r="A122" s="41">
        <v>121</v>
      </c>
      <c r="B122" s="41" t="s">
        <v>43</v>
      </c>
      <c r="C122" s="41">
        <v>1108</v>
      </c>
      <c r="D122" s="41">
        <v>11</v>
      </c>
      <c r="E122" s="42" t="s">
        <v>6</v>
      </c>
      <c r="F122" s="42">
        <v>570</v>
      </c>
      <c r="G122" s="43">
        <f t="shared" si="14"/>
        <v>627</v>
      </c>
      <c r="H122" s="41">
        <f t="shared" si="27"/>
        <v>22310</v>
      </c>
      <c r="I122" s="32">
        <f t="shared" si="15"/>
        <v>12716700</v>
      </c>
      <c r="J122" s="32">
        <f t="shared" si="16"/>
        <v>13352535</v>
      </c>
      <c r="K122" s="33">
        <f t="shared" si="17"/>
        <v>28000</v>
      </c>
      <c r="L122" s="32">
        <f t="shared" si="18"/>
        <v>1881000</v>
      </c>
      <c r="M122" s="34"/>
      <c r="N122" s="2"/>
      <c r="O122" s="2"/>
    </row>
    <row r="123" spans="1:15" ht="16.5" x14ac:dyDescent="0.3">
      <c r="A123" s="41">
        <v>122</v>
      </c>
      <c r="B123" s="41" t="s">
        <v>43</v>
      </c>
      <c r="C123" s="41">
        <v>1109</v>
      </c>
      <c r="D123" s="41">
        <v>11</v>
      </c>
      <c r="E123" s="42" t="s">
        <v>8</v>
      </c>
      <c r="F123" s="42">
        <v>502</v>
      </c>
      <c r="G123" s="43">
        <f t="shared" si="14"/>
        <v>552.20000000000005</v>
      </c>
      <c r="H123" s="41">
        <f t="shared" si="27"/>
        <v>22310</v>
      </c>
      <c r="I123" s="32">
        <f t="shared" si="15"/>
        <v>11199620</v>
      </c>
      <c r="J123" s="32">
        <f t="shared" si="16"/>
        <v>11759601</v>
      </c>
      <c r="K123" s="33">
        <f t="shared" si="17"/>
        <v>24500</v>
      </c>
      <c r="L123" s="32">
        <f t="shared" si="18"/>
        <v>1656600.0000000002</v>
      </c>
      <c r="M123" s="34"/>
      <c r="N123" s="2"/>
      <c r="O123" s="2"/>
    </row>
    <row r="124" spans="1:15" ht="16.5" x14ac:dyDescent="0.3">
      <c r="A124" s="41">
        <v>123</v>
      </c>
      <c r="B124" s="41" t="s">
        <v>43</v>
      </c>
      <c r="C124" s="41">
        <v>1110</v>
      </c>
      <c r="D124" s="41">
        <v>11</v>
      </c>
      <c r="E124" s="42" t="s">
        <v>6</v>
      </c>
      <c r="F124" s="42">
        <v>694</v>
      </c>
      <c r="G124" s="43">
        <f t="shared" ref="G124:G184" si="28">F124*1.1</f>
        <v>763.40000000000009</v>
      </c>
      <c r="H124" s="41">
        <f t="shared" si="27"/>
        <v>22310</v>
      </c>
      <c r="I124" s="32">
        <f t="shared" si="15"/>
        <v>15483140</v>
      </c>
      <c r="J124" s="32">
        <f t="shared" si="16"/>
        <v>16257297</v>
      </c>
      <c r="K124" s="33">
        <f t="shared" si="17"/>
        <v>34000</v>
      </c>
      <c r="L124" s="32">
        <f t="shared" si="18"/>
        <v>2290200.0000000005</v>
      </c>
      <c r="M124" s="34"/>
      <c r="N124" s="2"/>
      <c r="O124" s="2"/>
    </row>
    <row r="125" spans="1:15" ht="16.5" x14ac:dyDescent="0.3">
      <c r="A125" s="41">
        <v>124</v>
      </c>
      <c r="B125" s="41" t="s">
        <v>43</v>
      </c>
      <c r="C125" s="41">
        <v>1111</v>
      </c>
      <c r="D125" s="41">
        <v>11</v>
      </c>
      <c r="E125" s="42" t="s">
        <v>6</v>
      </c>
      <c r="F125" s="42">
        <v>724</v>
      </c>
      <c r="G125" s="43">
        <f t="shared" si="28"/>
        <v>796.40000000000009</v>
      </c>
      <c r="H125" s="41">
        <f t="shared" si="27"/>
        <v>22310</v>
      </c>
      <c r="I125" s="32">
        <f t="shared" si="15"/>
        <v>16152440</v>
      </c>
      <c r="J125" s="32">
        <f t="shared" si="16"/>
        <v>16960062</v>
      </c>
      <c r="K125" s="33">
        <f t="shared" si="17"/>
        <v>35500</v>
      </c>
      <c r="L125" s="32">
        <f t="shared" si="18"/>
        <v>2389200.0000000005</v>
      </c>
      <c r="M125" s="34"/>
      <c r="N125" s="2"/>
      <c r="O125" s="2"/>
    </row>
    <row r="126" spans="1:15" ht="16.5" x14ac:dyDescent="0.3">
      <c r="A126" s="41">
        <v>125</v>
      </c>
      <c r="B126" s="41" t="s">
        <v>21</v>
      </c>
      <c r="C126" s="41">
        <v>1112</v>
      </c>
      <c r="D126" s="41">
        <v>11</v>
      </c>
      <c r="E126" s="42" t="s">
        <v>6</v>
      </c>
      <c r="F126" s="42">
        <v>652</v>
      </c>
      <c r="G126" s="43">
        <f t="shared" si="28"/>
        <v>717.2</v>
      </c>
      <c r="H126" s="41">
        <f t="shared" si="27"/>
        <v>22310</v>
      </c>
      <c r="I126" s="32">
        <f t="shared" si="15"/>
        <v>14546120</v>
      </c>
      <c r="J126" s="32">
        <f t="shared" si="16"/>
        <v>15273426</v>
      </c>
      <c r="K126" s="33">
        <f t="shared" si="17"/>
        <v>32000</v>
      </c>
      <c r="L126" s="32">
        <f t="shared" si="18"/>
        <v>2151600</v>
      </c>
      <c r="M126" s="34"/>
      <c r="N126" s="2"/>
      <c r="O126" s="2"/>
    </row>
    <row r="127" spans="1:15" ht="16.5" x14ac:dyDescent="0.3">
      <c r="A127" s="41">
        <v>126</v>
      </c>
      <c r="B127" s="41" t="s">
        <v>22</v>
      </c>
      <c r="C127" s="41">
        <v>1201</v>
      </c>
      <c r="D127" s="45">
        <v>12</v>
      </c>
      <c r="E127" s="42" t="s">
        <v>6</v>
      </c>
      <c r="F127" s="42">
        <v>654</v>
      </c>
      <c r="G127" s="43">
        <f t="shared" si="28"/>
        <v>719.40000000000009</v>
      </c>
      <c r="H127" s="41">
        <f>H126+90</f>
        <v>22400</v>
      </c>
      <c r="I127" s="32">
        <f t="shared" si="15"/>
        <v>14649600</v>
      </c>
      <c r="J127" s="32">
        <f t="shared" si="16"/>
        <v>15382080</v>
      </c>
      <c r="K127" s="33">
        <f t="shared" si="17"/>
        <v>32000</v>
      </c>
      <c r="L127" s="32">
        <f t="shared" si="18"/>
        <v>2158200.0000000005</v>
      </c>
      <c r="M127" s="34"/>
      <c r="N127" s="2"/>
      <c r="O127" s="2"/>
    </row>
    <row r="128" spans="1:15" ht="16.5" x14ac:dyDescent="0.3">
      <c r="A128" s="41">
        <v>127</v>
      </c>
      <c r="B128" s="41" t="s">
        <v>22</v>
      </c>
      <c r="C128" s="44">
        <v>1202</v>
      </c>
      <c r="D128" s="45">
        <v>12</v>
      </c>
      <c r="E128" s="42" t="s">
        <v>6</v>
      </c>
      <c r="F128" s="42">
        <v>652</v>
      </c>
      <c r="G128" s="43">
        <f t="shared" si="28"/>
        <v>717.2</v>
      </c>
      <c r="H128" s="41">
        <f t="shared" ref="H128" si="29">H127</f>
        <v>22400</v>
      </c>
      <c r="I128" s="32">
        <f t="shared" si="15"/>
        <v>14604800</v>
      </c>
      <c r="J128" s="32">
        <f t="shared" si="16"/>
        <v>15335040</v>
      </c>
      <c r="K128" s="33">
        <f t="shared" si="17"/>
        <v>32000</v>
      </c>
      <c r="L128" s="32">
        <f t="shared" si="18"/>
        <v>2151600</v>
      </c>
      <c r="M128" s="34"/>
      <c r="N128" s="2"/>
      <c r="O128" s="2"/>
    </row>
    <row r="129" spans="1:15" ht="16.5" x14ac:dyDescent="0.3">
      <c r="A129" s="41">
        <v>128</v>
      </c>
      <c r="B129" s="41" t="s">
        <v>20</v>
      </c>
      <c r="C129" s="41">
        <v>1203</v>
      </c>
      <c r="D129" s="45">
        <v>12</v>
      </c>
      <c r="E129" s="42" t="s">
        <v>6</v>
      </c>
      <c r="F129" s="42">
        <v>681</v>
      </c>
      <c r="G129" s="43">
        <f t="shared" si="28"/>
        <v>749.1</v>
      </c>
      <c r="H129" s="41">
        <f t="shared" ref="H129:H138" si="30">H128</f>
        <v>22400</v>
      </c>
      <c r="I129" s="32">
        <f t="shared" si="15"/>
        <v>15254400</v>
      </c>
      <c r="J129" s="32">
        <f t="shared" si="16"/>
        <v>16017120</v>
      </c>
      <c r="K129" s="33">
        <f t="shared" si="17"/>
        <v>33500</v>
      </c>
      <c r="L129" s="32">
        <f t="shared" si="18"/>
        <v>2247300</v>
      </c>
      <c r="M129" s="34"/>
      <c r="N129" s="2"/>
      <c r="O129" s="2"/>
    </row>
    <row r="130" spans="1:15" ht="16.5" x14ac:dyDescent="0.3">
      <c r="A130" s="41">
        <v>129</v>
      </c>
      <c r="B130" s="41" t="s">
        <v>20</v>
      </c>
      <c r="C130" s="44">
        <v>1204</v>
      </c>
      <c r="D130" s="45">
        <v>12</v>
      </c>
      <c r="E130" s="42" t="s">
        <v>6</v>
      </c>
      <c r="F130" s="42">
        <v>724</v>
      </c>
      <c r="G130" s="43">
        <f t="shared" si="28"/>
        <v>796.40000000000009</v>
      </c>
      <c r="H130" s="41">
        <f t="shared" si="30"/>
        <v>22400</v>
      </c>
      <c r="I130" s="32">
        <f t="shared" si="15"/>
        <v>16217600</v>
      </c>
      <c r="J130" s="32">
        <f t="shared" si="16"/>
        <v>17028480</v>
      </c>
      <c r="K130" s="33">
        <f t="shared" si="17"/>
        <v>35500</v>
      </c>
      <c r="L130" s="32">
        <f t="shared" si="18"/>
        <v>2389200.0000000005</v>
      </c>
      <c r="M130" s="34"/>
      <c r="N130" s="2"/>
      <c r="O130" s="2"/>
    </row>
    <row r="131" spans="1:15" ht="16.5" x14ac:dyDescent="0.3">
      <c r="A131" s="41">
        <v>130</v>
      </c>
      <c r="B131" s="41" t="s">
        <v>20</v>
      </c>
      <c r="C131" s="41">
        <v>1205</v>
      </c>
      <c r="D131" s="45">
        <v>12</v>
      </c>
      <c r="E131" s="42" t="s">
        <v>6</v>
      </c>
      <c r="F131" s="42">
        <v>694</v>
      </c>
      <c r="G131" s="43">
        <f t="shared" si="28"/>
        <v>763.40000000000009</v>
      </c>
      <c r="H131" s="41">
        <f t="shared" si="30"/>
        <v>22400</v>
      </c>
      <c r="I131" s="32">
        <f t="shared" ref="I131:I184" si="31">F131*H131</f>
        <v>15545600</v>
      </c>
      <c r="J131" s="32">
        <f t="shared" ref="J131:J184" si="32">I131*1.05</f>
        <v>16322880</v>
      </c>
      <c r="K131" s="33">
        <f t="shared" ref="K131:K184" si="33">MROUND((J131*0.025/12),500)</f>
        <v>34000</v>
      </c>
      <c r="L131" s="32">
        <f t="shared" ref="L131:L184" si="34">G131*3000</f>
        <v>2290200.0000000005</v>
      </c>
      <c r="M131" s="34"/>
      <c r="N131" s="2"/>
      <c r="O131" s="2"/>
    </row>
    <row r="132" spans="1:15" ht="16.5" x14ac:dyDescent="0.3">
      <c r="A132" s="41">
        <v>131</v>
      </c>
      <c r="B132" s="41" t="s">
        <v>20</v>
      </c>
      <c r="C132" s="44">
        <v>1206</v>
      </c>
      <c r="D132" s="45">
        <v>12</v>
      </c>
      <c r="E132" s="42" t="s">
        <v>8</v>
      </c>
      <c r="F132" s="42">
        <v>502</v>
      </c>
      <c r="G132" s="43">
        <f t="shared" si="28"/>
        <v>552.20000000000005</v>
      </c>
      <c r="H132" s="41">
        <f t="shared" si="30"/>
        <v>22400</v>
      </c>
      <c r="I132" s="32">
        <f t="shared" si="31"/>
        <v>11244800</v>
      </c>
      <c r="J132" s="32">
        <f t="shared" si="32"/>
        <v>11807040</v>
      </c>
      <c r="K132" s="33">
        <f t="shared" si="33"/>
        <v>24500</v>
      </c>
      <c r="L132" s="32">
        <f t="shared" si="34"/>
        <v>1656600.0000000002</v>
      </c>
      <c r="M132" s="34"/>
      <c r="N132" s="2"/>
      <c r="O132" s="2"/>
    </row>
    <row r="133" spans="1:15" ht="16.5" x14ac:dyDescent="0.3">
      <c r="A133" s="41">
        <v>132</v>
      </c>
      <c r="B133" s="41" t="s">
        <v>20</v>
      </c>
      <c r="C133" s="41">
        <v>1207</v>
      </c>
      <c r="D133" s="45">
        <v>12</v>
      </c>
      <c r="E133" s="42" t="s">
        <v>6</v>
      </c>
      <c r="F133" s="42">
        <v>570</v>
      </c>
      <c r="G133" s="43">
        <f t="shared" si="28"/>
        <v>627</v>
      </c>
      <c r="H133" s="41">
        <f t="shared" si="30"/>
        <v>22400</v>
      </c>
      <c r="I133" s="32">
        <f t="shared" si="31"/>
        <v>12768000</v>
      </c>
      <c r="J133" s="32">
        <f t="shared" si="32"/>
        <v>13406400</v>
      </c>
      <c r="K133" s="33">
        <f t="shared" si="33"/>
        <v>28000</v>
      </c>
      <c r="L133" s="32">
        <f t="shared" si="34"/>
        <v>1881000</v>
      </c>
      <c r="M133" s="34"/>
      <c r="N133" s="2"/>
      <c r="O133" s="2"/>
    </row>
    <row r="134" spans="1:15" ht="16.5" x14ac:dyDescent="0.3">
      <c r="A134" s="41">
        <v>133</v>
      </c>
      <c r="B134" s="41" t="s">
        <v>43</v>
      </c>
      <c r="C134" s="44">
        <v>1208</v>
      </c>
      <c r="D134" s="45">
        <v>12</v>
      </c>
      <c r="E134" s="42" t="s">
        <v>6</v>
      </c>
      <c r="F134" s="42">
        <v>570</v>
      </c>
      <c r="G134" s="43">
        <f t="shared" si="28"/>
        <v>627</v>
      </c>
      <c r="H134" s="41">
        <f t="shared" si="30"/>
        <v>22400</v>
      </c>
      <c r="I134" s="32">
        <f t="shared" si="31"/>
        <v>12768000</v>
      </c>
      <c r="J134" s="32">
        <f t="shared" si="32"/>
        <v>13406400</v>
      </c>
      <c r="K134" s="33">
        <f t="shared" si="33"/>
        <v>28000</v>
      </c>
      <c r="L134" s="32">
        <f t="shared" si="34"/>
        <v>1881000</v>
      </c>
      <c r="M134" s="34"/>
      <c r="N134" s="2"/>
      <c r="O134" s="2"/>
    </row>
    <row r="135" spans="1:15" ht="16.5" x14ac:dyDescent="0.3">
      <c r="A135" s="41">
        <v>134</v>
      </c>
      <c r="B135" s="41" t="s">
        <v>43</v>
      </c>
      <c r="C135" s="41">
        <v>1209</v>
      </c>
      <c r="D135" s="45">
        <v>12</v>
      </c>
      <c r="E135" s="42" t="s">
        <v>8</v>
      </c>
      <c r="F135" s="42">
        <v>502</v>
      </c>
      <c r="G135" s="43">
        <f t="shared" si="28"/>
        <v>552.20000000000005</v>
      </c>
      <c r="H135" s="41">
        <f t="shared" si="30"/>
        <v>22400</v>
      </c>
      <c r="I135" s="32">
        <f t="shared" si="31"/>
        <v>11244800</v>
      </c>
      <c r="J135" s="32">
        <f t="shared" si="32"/>
        <v>11807040</v>
      </c>
      <c r="K135" s="33">
        <f t="shared" si="33"/>
        <v>24500</v>
      </c>
      <c r="L135" s="32">
        <f t="shared" si="34"/>
        <v>1656600.0000000002</v>
      </c>
      <c r="M135" s="34"/>
      <c r="N135" s="2"/>
      <c r="O135" s="2"/>
    </row>
    <row r="136" spans="1:15" ht="16.5" x14ac:dyDescent="0.3">
      <c r="A136" s="41">
        <v>135</v>
      </c>
      <c r="B136" s="41" t="s">
        <v>43</v>
      </c>
      <c r="C136" s="44">
        <v>1210</v>
      </c>
      <c r="D136" s="45">
        <v>12</v>
      </c>
      <c r="E136" s="42" t="s">
        <v>6</v>
      </c>
      <c r="F136" s="42">
        <v>694</v>
      </c>
      <c r="G136" s="43">
        <f t="shared" si="28"/>
        <v>763.40000000000009</v>
      </c>
      <c r="H136" s="41">
        <f t="shared" si="30"/>
        <v>22400</v>
      </c>
      <c r="I136" s="32">
        <f t="shared" si="31"/>
        <v>15545600</v>
      </c>
      <c r="J136" s="32">
        <f t="shared" si="32"/>
        <v>16322880</v>
      </c>
      <c r="K136" s="33">
        <f t="shared" si="33"/>
        <v>34000</v>
      </c>
      <c r="L136" s="32">
        <f t="shared" si="34"/>
        <v>2290200.0000000005</v>
      </c>
      <c r="M136" s="34"/>
      <c r="N136" s="2"/>
      <c r="O136" s="2"/>
    </row>
    <row r="137" spans="1:15" ht="16.5" x14ac:dyDescent="0.3">
      <c r="A137" s="41">
        <v>136</v>
      </c>
      <c r="B137" s="41" t="s">
        <v>43</v>
      </c>
      <c r="C137" s="41">
        <v>1211</v>
      </c>
      <c r="D137" s="45">
        <v>12</v>
      </c>
      <c r="E137" s="42" t="s">
        <v>6</v>
      </c>
      <c r="F137" s="42">
        <v>724</v>
      </c>
      <c r="G137" s="43">
        <f t="shared" si="28"/>
        <v>796.40000000000009</v>
      </c>
      <c r="H137" s="41">
        <f t="shared" si="30"/>
        <v>22400</v>
      </c>
      <c r="I137" s="32">
        <f t="shared" si="31"/>
        <v>16217600</v>
      </c>
      <c r="J137" s="32">
        <f t="shared" si="32"/>
        <v>17028480</v>
      </c>
      <c r="K137" s="33">
        <f t="shared" si="33"/>
        <v>35500</v>
      </c>
      <c r="L137" s="32">
        <f t="shared" si="34"/>
        <v>2389200.0000000005</v>
      </c>
      <c r="M137" s="34"/>
      <c r="N137" s="2"/>
      <c r="O137" s="2"/>
    </row>
    <row r="138" spans="1:15" ht="16.5" x14ac:dyDescent="0.3">
      <c r="A138" s="41">
        <v>137</v>
      </c>
      <c r="B138" s="41" t="s">
        <v>21</v>
      </c>
      <c r="C138" s="44">
        <v>1212</v>
      </c>
      <c r="D138" s="45">
        <v>12</v>
      </c>
      <c r="E138" s="42" t="s">
        <v>6</v>
      </c>
      <c r="F138" s="42">
        <v>652</v>
      </c>
      <c r="G138" s="43">
        <f t="shared" si="28"/>
        <v>717.2</v>
      </c>
      <c r="H138" s="41">
        <f t="shared" si="30"/>
        <v>22400</v>
      </c>
      <c r="I138" s="32">
        <f t="shared" si="31"/>
        <v>14604800</v>
      </c>
      <c r="J138" s="32">
        <f t="shared" si="32"/>
        <v>15335040</v>
      </c>
      <c r="K138" s="33">
        <f t="shared" si="33"/>
        <v>32000</v>
      </c>
      <c r="L138" s="32">
        <f t="shared" si="34"/>
        <v>2151600</v>
      </c>
      <c r="M138" s="34"/>
      <c r="N138" s="2"/>
      <c r="O138" s="2"/>
    </row>
    <row r="139" spans="1:15" ht="16.5" x14ac:dyDescent="0.3">
      <c r="A139" s="41">
        <v>138</v>
      </c>
      <c r="B139" s="41" t="s">
        <v>22</v>
      </c>
      <c r="C139" s="44">
        <v>1301</v>
      </c>
      <c r="D139" s="45">
        <v>13</v>
      </c>
      <c r="E139" s="42" t="s">
        <v>6</v>
      </c>
      <c r="F139" s="42">
        <v>654</v>
      </c>
      <c r="G139" s="43">
        <f t="shared" si="28"/>
        <v>719.40000000000009</v>
      </c>
      <c r="H139" s="41">
        <f>H138+90</f>
        <v>22490</v>
      </c>
      <c r="I139" s="32">
        <f t="shared" si="31"/>
        <v>14708460</v>
      </c>
      <c r="J139" s="32">
        <f t="shared" si="32"/>
        <v>15443883</v>
      </c>
      <c r="K139" s="33">
        <f t="shared" si="33"/>
        <v>32000</v>
      </c>
      <c r="L139" s="32">
        <f t="shared" si="34"/>
        <v>2158200.0000000005</v>
      </c>
      <c r="M139" s="34"/>
      <c r="N139" s="2"/>
      <c r="O139" s="2"/>
    </row>
    <row r="140" spans="1:15" ht="16.5" x14ac:dyDescent="0.3">
      <c r="A140" s="41">
        <v>139</v>
      </c>
      <c r="B140" s="41" t="s">
        <v>22</v>
      </c>
      <c r="C140" s="44">
        <v>1302</v>
      </c>
      <c r="D140" s="45">
        <v>13</v>
      </c>
      <c r="E140" s="42" t="s">
        <v>6</v>
      </c>
      <c r="F140" s="42">
        <v>652</v>
      </c>
      <c r="G140" s="43">
        <f t="shared" si="28"/>
        <v>717.2</v>
      </c>
      <c r="H140" s="41">
        <f t="shared" ref="H140" si="35">H139</f>
        <v>22490</v>
      </c>
      <c r="I140" s="32">
        <f t="shared" si="31"/>
        <v>14663480</v>
      </c>
      <c r="J140" s="32">
        <f t="shared" si="32"/>
        <v>15396654</v>
      </c>
      <c r="K140" s="33">
        <f t="shared" si="33"/>
        <v>32000</v>
      </c>
      <c r="L140" s="32">
        <f t="shared" si="34"/>
        <v>2151600</v>
      </c>
      <c r="M140" s="34"/>
      <c r="N140" s="2"/>
      <c r="O140" s="2"/>
    </row>
    <row r="141" spans="1:15" ht="16.5" x14ac:dyDescent="0.3">
      <c r="A141" s="41">
        <v>140</v>
      </c>
      <c r="B141" s="41" t="s">
        <v>20</v>
      </c>
      <c r="C141" s="44">
        <v>1303</v>
      </c>
      <c r="D141" s="45">
        <v>13</v>
      </c>
      <c r="E141" s="42" t="s">
        <v>6</v>
      </c>
      <c r="F141" s="42">
        <v>681</v>
      </c>
      <c r="G141" s="43">
        <f t="shared" si="28"/>
        <v>749.1</v>
      </c>
      <c r="H141" s="41">
        <f t="shared" ref="H141:H150" si="36">H140</f>
        <v>22490</v>
      </c>
      <c r="I141" s="32">
        <f t="shared" si="31"/>
        <v>15315690</v>
      </c>
      <c r="J141" s="32">
        <f t="shared" si="32"/>
        <v>16081474.5</v>
      </c>
      <c r="K141" s="33">
        <f t="shared" si="33"/>
        <v>33500</v>
      </c>
      <c r="L141" s="32">
        <f t="shared" si="34"/>
        <v>2247300</v>
      </c>
      <c r="M141" s="34"/>
      <c r="N141" s="2"/>
      <c r="O141" s="2"/>
    </row>
    <row r="142" spans="1:15" ht="16.5" x14ac:dyDescent="0.3">
      <c r="A142" s="41">
        <v>141</v>
      </c>
      <c r="B142" s="41" t="s">
        <v>20</v>
      </c>
      <c r="C142" s="44">
        <v>1304</v>
      </c>
      <c r="D142" s="45">
        <v>13</v>
      </c>
      <c r="E142" s="42" t="s">
        <v>6</v>
      </c>
      <c r="F142" s="42">
        <v>724</v>
      </c>
      <c r="G142" s="43">
        <f t="shared" si="28"/>
        <v>796.40000000000009</v>
      </c>
      <c r="H142" s="41">
        <f t="shared" si="36"/>
        <v>22490</v>
      </c>
      <c r="I142" s="32">
        <f t="shared" si="31"/>
        <v>16282760</v>
      </c>
      <c r="J142" s="32">
        <f t="shared" si="32"/>
        <v>17096898</v>
      </c>
      <c r="K142" s="33">
        <f t="shared" si="33"/>
        <v>35500</v>
      </c>
      <c r="L142" s="32">
        <f t="shared" si="34"/>
        <v>2389200.0000000005</v>
      </c>
      <c r="M142" s="34"/>
      <c r="N142" s="2"/>
      <c r="O142" s="2"/>
    </row>
    <row r="143" spans="1:15" ht="16.5" x14ac:dyDescent="0.3">
      <c r="A143" s="41">
        <v>142</v>
      </c>
      <c r="B143" s="41" t="s">
        <v>20</v>
      </c>
      <c r="C143" s="44">
        <v>1305</v>
      </c>
      <c r="D143" s="45">
        <v>13</v>
      </c>
      <c r="E143" s="42" t="s">
        <v>6</v>
      </c>
      <c r="F143" s="42">
        <v>694</v>
      </c>
      <c r="G143" s="43">
        <f t="shared" si="28"/>
        <v>763.40000000000009</v>
      </c>
      <c r="H143" s="41">
        <f t="shared" si="36"/>
        <v>22490</v>
      </c>
      <c r="I143" s="32">
        <f t="shared" si="31"/>
        <v>15608060</v>
      </c>
      <c r="J143" s="32">
        <f t="shared" si="32"/>
        <v>16388463</v>
      </c>
      <c r="K143" s="33">
        <f t="shared" si="33"/>
        <v>34000</v>
      </c>
      <c r="L143" s="32">
        <f t="shared" si="34"/>
        <v>2290200.0000000005</v>
      </c>
      <c r="M143" s="34"/>
      <c r="N143" s="2"/>
      <c r="O143" s="2"/>
    </row>
    <row r="144" spans="1:15" ht="16.5" x14ac:dyDescent="0.3">
      <c r="A144" s="41">
        <v>143</v>
      </c>
      <c r="B144" s="41" t="s">
        <v>20</v>
      </c>
      <c r="C144" s="44">
        <v>1306</v>
      </c>
      <c r="D144" s="45">
        <v>13</v>
      </c>
      <c r="E144" s="42" t="s">
        <v>8</v>
      </c>
      <c r="F144" s="42">
        <v>502</v>
      </c>
      <c r="G144" s="43">
        <f t="shared" si="28"/>
        <v>552.20000000000005</v>
      </c>
      <c r="H144" s="41">
        <f t="shared" si="36"/>
        <v>22490</v>
      </c>
      <c r="I144" s="32">
        <f t="shared" si="31"/>
        <v>11289980</v>
      </c>
      <c r="J144" s="32">
        <f t="shared" si="32"/>
        <v>11854479</v>
      </c>
      <c r="K144" s="33">
        <f t="shared" si="33"/>
        <v>24500</v>
      </c>
      <c r="L144" s="32">
        <f t="shared" si="34"/>
        <v>1656600.0000000002</v>
      </c>
      <c r="M144" s="34"/>
      <c r="N144" s="2"/>
      <c r="O144" s="2"/>
    </row>
    <row r="145" spans="1:15" ht="16.5" x14ac:dyDescent="0.3">
      <c r="A145" s="41">
        <v>144</v>
      </c>
      <c r="B145" s="41" t="s">
        <v>20</v>
      </c>
      <c r="C145" s="44">
        <v>1307</v>
      </c>
      <c r="D145" s="45">
        <v>13</v>
      </c>
      <c r="E145" s="42" t="s">
        <v>6</v>
      </c>
      <c r="F145" s="42">
        <v>570</v>
      </c>
      <c r="G145" s="43">
        <f t="shared" si="28"/>
        <v>627</v>
      </c>
      <c r="H145" s="41">
        <f t="shared" si="36"/>
        <v>22490</v>
      </c>
      <c r="I145" s="32">
        <f t="shared" si="31"/>
        <v>12819300</v>
      </c>
      <c r="J145" s="32">
        <f t="shared" si="32"/>
        <v>13460265</v>
      </c>
      <c r="K145" s="33">
        <f t="shared" si="33"/>
        <v>28000</v>
      </c>
      <c r="L145" s="32">
        <f t="shared" si="34"/>
        <v>1881000</v>
      </c>
      <c r="M145" s="34"/>
      <c r="N145" s="2"/>
      <c r="O145" s="2"/>
    </row>
    <row r="146" spans="1:15" ht="16.5" x14ac:dyDescent="0.3">
      <c r="A146" s="41">
        <v>145</v>
      </c>
      <c r="B146" s="41" t="s">
        <v>43</v>
      </c>
      <c r="C146" s="44">
        <v>1308</v>
      </c>
      <c r="D146" s="45">
        <v>13</v>
      </c>
      <c r="E146" s="42" t="s">
        <v>6</v>
      </c>
      <c r="F146" s="42">
        <v>570</v>
      </c>
      <c r="G146" s="43">
        <f t="shared" si="28"/>
        <v>627</v>
      </c>
      <c r="H146" s="41">
        <f t="shared" si="36"/>
        <v>22490</v>
      </c>
      <c r="I146" s="32">
        <f t="shared" si="31"/>
        <v>12819300</v>
      </c>
      <c r="J146" s="32">
        <f t="shared" si="32"/>
        <v>13460265</v>
      </c>
      <c r="K146" s="33">
        <f t="shared" si="33"/>
        <v>28000</v>
      </c>
      <c r="L146" s="32">
        <f t="shared" si="34"/>
        <v>1881000</v>
      </c>
      <c r="M146" s="34"/>
      <c r="N146" s="2"/>
      <c r="O146" s="2"/>
    </row>
    <row r="147" spans="1:15" ht="16.5" x14ac:dyDescent="0.3">
      <c r="A147" s="41">
        <v>146</v>
      </c>
      <c r="B147" s="41" t="s">
        <v>43</v>
      </c>
      <c r="C147" s="44">
        <v>1309</v>
      </c>
      <c r="D147" s="45">
        <v>13</v>
      </c>
      <c r="E147" s="42" t="s">
        <v>8</v>
      </c>
      <c r="F147" s="42">
        <v>502</v>
      </c>
      <c r="G147" s="43">
        <f t="shared" si="28"/>
        <v>552.20000000000005</v>
      </c>
      <c r="H147" s="41">
        <f t="shared" si="36"/>
        <v>22490</v>
      </c>
      <c r="I147" s="32">
        <f t="shared" si="31"/>
        <v>11289980</v>
      </c>
      <c r="J147" s="32">
        <f t="shared" si="32"/>
        <v>11854479</v>
      </c>
      <c r="K147" s="33">
        <f t="shared" si="33"/>
        <v>24500</v>
      </c>
      <c r="L147" s="32">
        <f t="shared" si="34"/>
        <v>1656600.0000000002</v>
      </c>
      <c r="M147" s="34"/>
      <c r="N147" s="2"/>
      <c r="O147" s="2"/>
    </row>
    <row r="148" spans="1:15" ht="16.5" x14ac:dyDescent="0.3">
      <c r="A148" s="41">
        <v>147</v>
      </c>
      <c r="B148" s="41" t="s">
        <v>43</v>
      </c>
      <c r="C148" s="44">
        <v>1310</v>
      </c>
      <c r="D148" s="45">
        <v>13</v>
      </c>
      <c r="E148" s="42" t="s">
        <v>6</v>
      </c>
      <c r="F148" s="42">
        <v>694</v>
      </c>
      <c r="G148" s="43">
        <f t="shared" si="28"/>
        <v>763.40000000000009</v>
      </c>
      <c r="H148" s="41">
        <f t="shared" si="36"/>
        <v>22490</v>
      </c>
      <c r="I148" s="32">
        <f t="shared" si="31"/>
        <v>15608060</v>
      </c>
      <c r="J148" s="32">
        <f t="shared" si="32"/>
        <v>16388463</v>
      </c>
      <c r="K148" s="33">
        <f t="shared" si="33"/>
        <v>34000</v>
      </c>
      <c r="L148" s="32">
        <f t="shared" si="34"/>
        <v>2290200.0000000005</v>
      </c>
      <c r="M148" s="34"/>
      <c r="N148" s="2"/>
      <c r="O148" s="2"/>
    </row>
    <row r="149" spans="1:15" ht="16.5" x14ac:dyDescent="0.3">
      <c r="A149" s="41">
        <v>148</v>
      </c>
      <c r="B149" s="41" t="s">
        <v>43</v>
      </c>
      <c r="C149" s="44">
        <v>1311</v>
      </c>
      <c r="D149" s="45">
        <v>13</v>
      </c>
      <c r="E149" s="42" t="s">
        <v>6</v>
      </c>
      <c r="F149" s="42">
        <v>724</v>
      </c>
      <c r="G149" s="43">
        <f t="shared" si="28"/>
        <v>796.40000000000009</v>
      </c>
      <c r="H149" s="41">
        <f t="shared" si="36"/>
        <v>22490</v>
      </c>
      <c r="I149" s="32">
        <f t="shared" si="31"/>
        <v>16282760</v>
      </c>
      <c r="J149" s="32">
        <f t="shared" si="32"/>
        <v>17096898</v>
      </c>
      <c r="K149" s="33">
        <f t="shared" si="33"/>
        <v>35500</v>
      </c>
      <c r="L149" s="32">
        <f t="shared" si="34"/>
        <v>2389200.0000000005</v>
      </c>
      <c r="M149" s="34"/>
      <c r="N149" s="2"/>
      <c r="O149" s="2"/>
    </row>
    <row r="150" spans="1:15" ht="16.5" x14ac:dyDescent="0.3">
      <c r="A150" s="41">
        <v>149</v>
      </c>
      <c r="B150" s="41" t="s">
        <v>21</v>
      </c>
      <c r="C150" s="44">
        <v>1312</v>
      </c>
      <c r="D150" s="45">
        <v>13</v>
      </c>
      <c r="E150" s="42" t="s">
        <v>6</v>
      </c>
      <c r="F150" s="42">
        <v>652</v>
      </c>
      <c r="G150" s="43">
        <f t="shared" si="28"/>
        <v>717.2</v>
      </c>
      <c r="H150" s="41">
        <f t="shared" si="36"/>
        <v>22490</v>
      </c>
      <c r="I150" s="32">
        <f t="shared" si="31"/>
        <v>14663480</v>
      </c>
      <c r="J150" s="32">
        <f t="shared" si="32"/>
        <v>15396654</v>
      </c>
      <c r="K150" s="33">
        <f t="shared" si="33"/>
        <v>32000</v>
      </c>
      <c r="L150" s="32">
        <f t="shared" si="34"/>
        <v>2151600</v>
      </c>
      <c r="M150" s="34"/>
      <c r="N150" s="2"/>
      <c r="O150" s="2"/>
    </row>
    <row r="151" spans="1:15" ht="16.5" x14ac:dyDescent="0.3">
      <c r="A151" s="41">
        <v>150</v>
      </c>
      <c r="B151" s="41" t="s">
        <v>22</v>
      </c>
      <c r="C151" s="44">
        <v>1401</v>
      </c>
      <c r="D151" s="45">
        <v>14</v>
      </c>
      <c r="E151" s="42" t="s">
        <v>6</v>
      </c>
      <c r="F151" s="42">
        <v>654</v>
      </c>
      <c r="G151" s="43">
        <f t="shared" si="28"/>
        <v>719.40000000000009</v>
      </c>
      <c r="H151" s="41">
        <f>H150+90</f>
        <v>22580</v>
      </c>
      <c r="I151" s="32">
        <f t="shared" si="31"/>
        <v>14767320</v>
      </c>
      <c r="J151" s="32">
        <f t="shared" si="32"/>
        <v>15505686</v>
      </c>
      <c r="K151" s="33">
        <f t="shared" si="33"/>
        <v>32500</v>
      </c>
      <c r="L151" s="32">
        <f t="shared" si="34"/>
        <v>2158200.0000000005</v>
      </c>
      <c r="M151" s="34"/>
      <c r="N151" s="2"/>
      <c r="O151" s="2"/>
    </row>
    <row r="152" spans="1:15" ht="16.5" x14ac:dyDescent="0.3">
      <c r="A152" s="41">
        <v>151</v>
      </c>
      <c r="B152" s="41" t="s">
        <v>22</v>
      </c>
      <c r="C152" s="44">
        <v>1402</v>
      </c>
      <c r="D152" s="45">
        <v>14</v>
      </c>
      <c r="E152" s="42" t="s">
        <v>6</v>
      </c>
      <c r="F152" s="42">
        <v>652</v>
      </c>
      <c r="G152" s="43">
        <f t="shared" si="28"/>
        <v>717.2</v>
      </c>
      <c r="H152" s="41">
        <f t="shared" ref="H152" si="37">H151</f>
        <v>22580</v>
      </c>
      <c r="I152" s="32">
        <f t="shared" si="31"/>
        <v>14722160</v>
      </c>
      <c r="J152" s="32">
        <f t="shared" si="32"/>
        <v>15458268</v>
      </c>
      <c r="K152" s="33">
        <f t="shared" si="33"/>
        <v>32000</v>
      </c>
      <c r="L152" s="32">
        <f t="shared" si="34"/>
        <v>2151600</v>
      </c>
      <c r="M152" s="34"/>
      <c r="N152" s="2"/>
      <c r="O152" s="2"/>
    </row>
    <row r="153" spans="1:15" ht="16.5" x14ac:dyDescent="0.3">
      <c r="A153" s="41">
        <v>152</v>
      </c>
      <c r="B153" s="41" t="s">
        <v>20</v>
      </c>
      <c r="C153" s="44">
        <v>1403</v>
      </c>
      <c r="D153" s="45">
        <v>14</v>
      </c>
      <c r="E153" s="42" t="s">
        <v>6</v>
      </c>
      <c r="F153" s="42">
        <v>681</v>
      </c>
      <c r="G153" s="43">
        <f t="shared" si="28"/>
        <v>749.1</v>
      </c>
      <c r="H153" s="41">
        <f t="shared" ref="H153:H162" si="38">H152</f>
        <v>22580</v>
      </c>
      <c r="I153" s="32">
        <f t="shared" si="31"/>
        <v>15376980</v>
      </c>
      <c r="J153" s="32">
        <f t="shared" si="32"/>
        <v>16145829</v>
      </c>
      <c r="K153" s="33">
        <f t="shared" si="33"/>
        <v>33500</v>
      </c>
      <c r="L153" s="32">
        <f t="shared" si="34"/>
        <v>2247300</v>
      </c>
      <c r="M153" s="34"/>
      <c r="N153" s="2"/>
      <c r="O153" s="2"/>
    </row>
    <row r="154" spans="1:15" ht="16.5" x14ac:dyDescent="0.3">
      <c r="A154" s="41">
        <v>153</v>
      </c>
      <c r="B154" s="41" t="s">
        <v>20</v>
      </c>
      <c r="C154" s="44">
        <v>1404</v>
      </c>
      <c r="D154" s="45">
        <v>14</v>
      </c>
      <c r="E154" s="42" t="s">
        <v>6</v>
      </c>
      <c r="F154" s="42">
        <v>724</v>
      </c>
      <c r="G154" s="43">
        <f t="shared" si="28"/>
        <v>796.40000000000009</v>
      </c>
      <c r="H154" s="41">
        <f t="shared" si="38"/>
        <v>22580</v>
      </c>
      <c r="I154" s="32">
        <f t="shared" si="31"/>
        <v>16347920</v>
      </c>
      <c r="J154" s="32">
        <f t="shared" si="32"/>
        <v>17165316</v>
      </c>
      <c r="K154" s="33">
        <f t="shared" si="33"/>
        <v>36000</v>
      </c>
      <c r="L154" s="32">
        <f t="shared" si="34"/>
        <v>2389200.0000000005</v>
      </c>
      <c r="M154" s="34"/>
      <c r="N154" s="2"/>
      <c r="O154" s="2"/>
    </row>
    <row r="155" spans="1:15" ht="16.5" x14ac:dyDescent="0.3">
      <c r="A155" s="41">
        <v>154</v>
      </c>
      <c r="B155" s="41" t="s">
        <v>20</v>
      </c>
      <c r="C155" s="44">
        <v>1405</v>
      </c>
      <c r="D155" s="45">
        <v>14</v>
      </c>
      <c r="E155" s="42" t="s">
        <v>6</v>
      </c>
      <c r="F155" s="42">
        <v>694</v>
      </c>
      <c r="G155" s="43">
        <f t="shared" si="28"/>
        <v>763.40000000000009</v>
      </c>
      <c r="H155" s="41">
        <f t="shared" si="38"/>
        <v>22580</v>
      </c>
      <c r="I155" s="32">
        <f t="shared" si="31"/>
        <v>15670520</v>
      </c>
      <c r="J155" s="32">
        <f t="shared" si="32"/>
        <v>16454046</v>
      </c>
      <c r="K155" s="33">
        <f t="shared" si="33"/>
        <v>34500</v>
      </c>
      <c r="L155" s="32">
        <f t="shared" si="34"/>
        <v>2290200.0000000005</v>
      </c>
      <c r="M155" s="34"/>
      <c r="N155" s="2"/>
      <c r="O155" s="2"/>
    </row>
    <row r="156" spans="1:15" ht="16.5" x14ac:dyDescent="0.3">
      <c r="A156" s="41">
        <v>155</v>
      </c>
      <c r="B156" s="41" t="s">
        <v>20</v>
      </c>
      <c r="C156" s="44">
        <v>1406</v>
      </c>
      <c r="D156" s="45">
        <v>14</v>
      </c>
      <c r="E156" s="42" t="s">
        <v>8</v>
      </c>
      <c r="F156" s="42">
        <v>502</v>
      </c>
      <c r="G156" s="43">
        <f t="shared" si="28"/>
        <v>552.20000000000005</v>
      </c>
      <c r="H156" s="41">
        <f t="shared" si="38"/>
        <v>22580</v>
      </c>
      <c r="I156" s="32">
        <f t="shared" si="31"/>
        <v>11335160</v>
      </c>
      <c r="J156" s="32">
        <f t="shared" si="32"/>
        <v>11901918</v>
      </c>
      <c r="K156" s="33">
        <f t="shared" si="33"/>
        <v>25000</v>
      </c>
      <c r="L156" s="32">
        <f t="shared" si="34"/>
        <v>1656600.0000000002</v>
      </c>
      <c r="M156" s="34"/>
      <c r="N156" s="2"/>
      <c r="O156" s="2"/>
    </row>
    <row r="157" spans="1:15" ht="16.5" x14ac:dyDescent="0.3">
      <c r="A157" s="41">
        <v>156</v>
      </c>
      <c r="B157" s="41" t="s">
        <v>20</v>
      </c>
      <c r="C157" s="44">
        <v>1407</v>
      </c>
      <c r="D157" s="45">
        <v>14</v>
      </c>
      <c r="E157" s="42" t="s">
        <v>6</v>
      </c>
      <c r="F157" s="42">
        <v>570</v>
      </c>
      <c r="G157" s="43">
        <f t="shared" si="28"/>
        <v>627</v>
      </c>
      <c r="H157" s="41">
        <f t="shared" si="38"/>
        <v>22580</v>
      </c>
      <c r="I157" s="32">
        <f t="shared" si="31"/>
        <v>12870600</v>
      </c>
      <c r="J157" s="32">
        <f t="shared" si="32"/>
        <v>13514130</v>
      </c>
      <c r="K157" s="33">
        <f t="shared" si="33"/>
        <v>28000</v>
      </c>
      <c r="L157" s="32">
        <f t="shared" si="34"/>
        <v>1881000</v>
      </c>
      <c r="M157" s="34"/>
      <c r="N157" s="2"/>
      <c r="O157" s="2"/>
    </row>
    <row r="158" spans="1:15" ht="16.5" x14ac:dyDescent="0.3">
      <c r="A158" s="41">
        <v>157</v>
      </c>
      <c r="B158" s="41" t="s">
        <v>43</v>
      </c>
      <c r="C158" s="44">
        <v>1408</v>
      </c>
      <c r="D158" s="45">
        <v>14</v>
      </c>
      <c r="E158" s="42" t="s">
        <v>6</v>
      </c>
      <c r="F158" s="42">
        <v>570</v>
      </c>
      <c r="G158" s="43">
        <f t="shared" si="28"/>
        <v>627</v>
      </c>
      <c r="H158" s="41">
        <f t="shared" si="38"/>
        <v>22580</v>
      </c>
      <c r="I158" s="32">
        <f t="shared" si="31"/>
        <v>12870600</v>
      </c>
      <c r="J158" s="32">
        <f t="shared" si="32"/>
        <v>13514130</v>
      </c>
      <c r="K158" s="33">
        <f t="shared" si="33"/>
        <v>28000</v>
      </c>
      <c r="L158" s="32">
        <f t="shared" si="34"/>
        <v>1881000</v>
      </c>
      <c r="M158" s="34"/>
      <c r="N158" s="2"/>
      <c r="O158" s="2"/>
    </row>
    <row r="159" spans="1:15" ht="16.5" x14ac:dyDescent="0.3">
      <c r="A159" s="41">
        <v>158</v>
      </c>
      <c r="B159" s="41" t="s">
        <v>43</v>
      </c>
      <c r="C159" s="44">
        <v>1409</v>
      </c>
      <c r="D159" s="45">
        <v>14</v>
      </c>
      <c r="E159" s="42" t="s">
        <v>8</v>
      </c>
      <c r="F159" s="42">
        <v>502</v>
      </c>
      <c r="G159" s="43">
        <f t="shared" si="28"/>
        <v>552.20000000000005</v>
      </c>
      <c r="H159" s="41">
        <f t="shared" si="38"/>
        <v>22580</v>
      </c>
      <c r="I159" s="32">
        <f t="shared" si="31"/>
        <v>11335160</v>
      </c>
      <c r="J159" s="32">
        <f t="shared" si="32"/>
        <v>11901918</v>
      </c>
      <c r="K159" s="33">
        <f t="shared" si="33"/>
        <v>25000</v>
      </c>
      <c r="L159" s="32">
        <f t="shared" si="34"/>
        <v>1656600.0000000002</v>
      </c>
      <c r="M159" s="34"/>
      <c r="N159" s="2"/>
      <c r="O159" s="2"/>
    </row>
    <row r="160" spans="1:15" ht="16.5" x14ac:dyDescent="0.3">
      <c r="A160" s="41">
        <v>159</v>
      </c>
      <c r="B160" s="41" t="s">
        <v>43</v>
      </c>
      <c r="C160" s="44">
        <v>1410</v>
      </c>
      <c r="D160" s="45">
        <v>14</v>
      </c>
      <c r="E160" s="42" t="s">
        <v>6</v>
      </c>
      <c r="F160" s="42">
        <v>694</v>
      </c>
      <c r="G160" s="43">
        <f t="shared" si="28"/>
        <v>763.40000000000009</v>
      </c>
      <c r="H160" s="41">
        <f t="shared" si="38"/>
        <v>22580</v>
      </c>
      <c r="I160" s="32">
        <f t="shared" si="31"/>
        <v>15670520</v>
      </c>
      <c r="J160" s="32">
        <f t="shared" si="32"/>
        <v>16454046</v>
      </c>
      <c r="K160" s="33">
        <f t="shared" si="33"/>
        <v>34500</v>
      </c>
      <c r="L160" s="32">
        <f t="shared" si="34"/>
        <v>2290200.0000000005</v>
      </c>
      <c r="M160" s="34"/>
      <c r="N160" s="2"/>
      <c r="O160" s="2"/>
    </row>
    <row r="161" spans="1:15" ht="16.5" x14ac:dyDescent="0.3">
      <c r="A161" s="41">
        <v>160</v>
      </c>
      <c r="B161" s="41" t="s">
        <v>43</v>
      </c>
      <c r="C161" s="44">
        <v>1411</v>
      </c>
      <c r="D161" s="45">
        <v>14</v>
      </c>
      <c r="E161" s="42" t="s">
        <v>6</v>
      </c>
      <c r="F161" s="42">
        <v>724</v>
      </c>
      <c r="G161" s="43">
        <f t="shared" si="28"/>
        <v>796.40000000000009</v>
      </c>
      <c r="H161" s="41">
        <f t="shared" si="38"/>
        <v>22580</v>
      </c>
      <c r="I161" s="32">
        <f t="shared" si="31"/>
        <v>16347920</v>
      </c>
      <c r="J161" s="32">
        <f t="shared" si="32"/>
        <v>17165316</v>
      </c>
      <c r="K161" s="33">
        <f t="shared" si="33"/>
        <v>36000</v>
      </c>
      <c r="L161" s="32">
        <f t="shared" si="34"/>
        <v>2389200.0000000005</v>
      </c>
      <c r="M161" s="34"/>
      <c r="N161" s="2"/>
      <c r="O161" s="2"/>
    </row>
    <row r="162" spans="1:15" ht="16.5" x14ac:dyDescent="0.3">
      <c r="A162" s="41">
        <v>161</v>
      </c>
      <c r="B162" s="41" t="s">
        <v>21</v>
      </c>
      <c r="C162" s="44">
        <v>1412</v>
      </c>
      <c r="D162" s="45">
        <v>14</v>
      </c>
      <c r="E162" s="42" t="s">
        <v>6</v>
      </c>
      <c r="F162" s="42">
        <v>652</v>
      </c>
      <c r="G162" s="43">
        <f t="shared" si="28"/>
        <v>717.2</v>
      </c>
      <c r="H162" s="41">
        <f t="shared" si="38"/>
        <v>22580</v>
      </c>
      <c r="I162" s="32">
        <f t="shared" si="31"/>
        <v>14722160</v>
      </c>
      <c r="J162" s="32">
        <f t="shared" si="32"/>
        <v>15458268</v>
      </c>
      <c r="K162" s="33">
        <f t="shared" si="33"/>
        <v>32000</v>
      </c>
      <c r="L162" s="32">
        <f t="shared" si="34"/>
        <v>2151600</v>
      </c>
      <c r="M162" s="34"/>
      <c r="N162" s="2"/>
      <c r="O162" s="2"/>
    </row>
    <row r="163" spans="1:15" ht="16.5" x14ac:dyDescent="0.3">
      <c r="A163" s="41">
        <v>162</v>
      </c>
      <c r="B163" s="41" t="s">
        <v>22</v>
      </c>
      <c r="C163" s="44">
        <v>1501</v>
      </c>
      <c r="D163" s="45">
        <v>15</v>
      </c>
      <c r="E163" s="42" t="s">
        <v>6</v>
      </c>
      <c r="F163" s="42">
        <v>654</v>
      </c>
      <c r="G163" s="43">
        <f t="shared" si="28"/>
        <v>719.40000000000009</v>
      </c>
      <c r="H163" s="41">
        <f>H162+90</f>
        <v>22670</v>
      </c>
      <c r="I163" s="32">
        <f t="shared" si="31"/>
        <v>14826180</v>
      </c>
      <c r="J163" s="32">
        <f t="shared" si="32"/>
        <v>15567489</v>
      </c>
      <c r="K163" s="33">
        <f t="shared" si="33"/>
        <v>32500</v>
      </c>
      <c r="L163" s="32">
        <f t="shared" si="34"/>
        <v>2158200.0000000005</v>
      </c>
      <c r="M163" s="34"/>
      <c r="N163" s="2"/>
      <c r="O163" s="2"/>
    </row>
    <row r="164" spans="1:15" ht="16.5" x14ac:dyDescent="0.3">
      <c r="A164" s="41">
        <v>163</v>
      </c>
      <c r="B164" s="41" t="s">
        <v>22</v>
      </c>
      <c r="C164" s="44">
        <v>1502</v>
      </c>
      <c r="D164" s="45">
        <v>15</v>
      </c>
      <c r="E164" s="42" t="s">
        <v>6</v>
      </c>
      <c r="F164" s="42">
        <v>652</v>
      </c>
      <c r="G164" s="43">
        <f t="shared" si="28"/>
        <v>717.2</v>
      </c>
      <c r="H164" s="41">
        <f t="shared" ref="H164" si="39">H163</f>
        <v>22670</v>
      </c>
      <c r="I164" s="32">
        <f t="shared" si="31"/>
        <v>14780840</v>
      </c>
      <c r="J164" s="32">
        <f t="shared" si="32"/>
        <v>15519882</v>
      </c>
      <c r="K164" s="33">
        <f t="shared" si="33"/>
        <v>32500</v>
      </c>
      <c r="L164" s="32">
        <f t="shared" si="34"/>
        <v>2151600</v>
      </c>
      <c r="M164" s="34"/>
      <c r="N164" s="2"/>
      <c r="O164" s="2"/>
    </row>
    <row r="165" spans="1:15" ht="16.5" x14ac:dyDescent="0.3">
      <c r="A165" s="41">
        <v>164</v>
      </c>
      <c r="B165" s="41" t="s">
        <v>20</v>
      </c>
      <c r="C165" s="44">
        <v>1503</v>
      </c>
      <c r="D165" s="45">
        <v>15</v>
      </c>
      <c r="E165" s="42" t="s">
        <v>6</v>
      </c>
      <c r="F165" s="42">
        <v>681</v>
      </c>
      <c r="G165" s="43">
        <f t="shared" si="28"/>
        <v>749.1</v>
      </c>
      <c r="H165" s="41">
        <f t="shared" ref="H165:H172" si="40">H164</f>
        <v>22670</v>
      </c>
      <c r="I165" s="32">
        <f t="shared" si="31"/>
        <v>15438270</v>
      </c>
      <c r="J165" s="32">
        <f t="shared" si="32"/>
        <v>16210183.5</v>
      </c>
      <c r="K165" s="33">
        <f t="shared" si="33"/>
        <v>34000</v>
      </c>
      <c r="L165" s="32">
        <f t="shared" si="34"/>
        <v>2247300</v>
      </c>
      <c r="M165" s="34"/>
      <c r="N165" s="2"/>
      <c r="O165" s="2"/>
    </row>
    <row r="166" spans="1:15" ht="16.5" x14ac:dyDescent="0.3">
      <c r="A166" s="41">
        <v>165</v>
      </c>
      <c r="B166" s="41" t="s">
        <v>20</v>
      </c>
      <c r="C166" s="44">
        <v>1504</v>
      </c>
      <c r="D166" s="45">
        <v>15</v>
      </c>
      <c r="E166" s="42" t="s">
        <v>6</v>
      </c>
      <c r="F166" s="42">
        <v>724</v>
      </c>
      <c r="G166" s="43">
        <f t="shared" si="28"/>
        <v>796.40000000000009</v>
      </c>
      <c r="H166" s="41">
        <f t="shared" si="40"/>
        <v>22670</v>
      </c>
      <c r="I166" s="32">
        <f t="shared" si="31"/>
        <v>16413080</v>
      </c>
      <c r="J166" s="32">
        <f t="shared" si="32"/>
        <v>17233734</v>
      </c>
      <c r="K166" s="33">
        <f t="shared" si="33"/>
        <v>36000</v>
      </c>
      <c r="L166" s="32">
        <f t="shared" si="34"/>
        <v>2389200.0000000005</v>
      </c>
      <c r="M166" s="34"/>
      <c r="N166" s="2"/>
      <c r="O166" s="2"/>
    </row>
    <row r="167" spans="1:15" ht="16.5" x14ac:dyDescent="0.3">
      <c r="A167" s="41">
        <v>166</v>
      </c>
      <c r="B167" s="41" t="s">
        <v>20</v>
      </c>
      <c r="C167" s="44">
        <v>1505</v>
      </c>
      <c r="D167" s="45">
        <v>15</v>
      </c>
      <c r="E167" s="42" t="s">
        <v>7</v>
      </c>
      <c r="F167" s="42">
        <v>852</v>
      </c>
      <c r="G167" s="43">
        <f t="shared" si="28"/>
        <v>937.2</v>
      </c>
      <c r="H167" s="41">
        <f t="shared" si="40"/>
        <v>22670</v>
      </c>
      <c r="I167" s="32">
        <f t="shared" si="31"/>
        <v>19314840</v>
      </c>
      <c r="J167" s="32">
        <f t="shared" si="32"/>
        <v>20280582</v>
      </c>
      <c r="K167" s="33">
        <f t="shared" si="33"/>
        <v>42500</v>
      </c>
      <c r="L167" s="32">
        <f t="shared" si="34"/>
        <v>2811600</v>
      </c>
      <c r="M167" s="34"/>
      <c r="N167" s="2"/>
      <c r="O167" s="2"/>
    </row>
    <row r="168" spans="1:15" ht="16.5" x14ac:dyDescent="0.3">
      <c r="A168" s="41">
        <v>167</v>
      </c>
      <c r="B168" s="41" t="s">
        <v>20</v>
      </c>
      <c r="C168" s="44">
        <v>1507</v>
      </c>
      <c r="D168" s="45">
        <v>15</v>
      </c>
      <c r="E168" s="42" t="s">
        <v>6</v>
      </c>
      <c r="F168" s="42">
        <v>570</v>
      </c>
      <c r="G168" s="43">
        <f t="shared" si="28"/>
        <v>627</v>
      </c>
      <c r="H168" s="41">
        <f>H167</f>
        <v>22670</v>
      </c>
      <c r="I168" s="32">
        <f t="shared" si="31"/>
        <v>12921900</v>
      </c>
      <c r="J168" s="32">
        <f t="shared" si="32"/>
        <v>13567995</v>
      </c>
      <c r="K168" s="33">
        <f t="shared" si="33"/>
        <v>28500</v>
      </c>
      <c r="L168" s="32">
        <f t="shared" si="34"/>
        <v>1881000</v>
      </c>
      <c r="M168" s="34"/>
      <c r="N168" s="2"/>
      <c r="O168" s="2"/>
    </row>
    <row r="169" spans="1:15" ht="16.5" x14ac:dyDescent="0.3">
      <c r="A169" s="41">
        <v>168</v>
      </c>
      <c r="B169" s="41" t="s">
        <v>43</v>
      </c>
      <c r="C169" s="44">
        <v>1508</v>
      </c>
      <c r="D169" s="45">
        <v>15</v>
      </c>
      <c r="E169" s="42" t="s">
        <v>6</v>
      </c>
      <c r="F169" s="42">
        <v>570</v>
      </c>
      <c r="G169" s="43">
        <f t="shared" si="28"/>
        <v>627</v>
      </c>
      <c r="H169" s="41">
        <f t="shared" si="40"/>
        <v>22670</v>
      </c>
      <c r="I169" s="32">
        <f t="shared" si="31"/>
        <v>12921900</v>
      </c>
      <c r="J169" s="32">
        <f t="shared" si="32"/>
        <v>13567995</v>
      </c>
      <c r="K169" s="33">
        <f t="shared" si="33"/>
        <v>28500</v>
      </c>
      <c r="L169" s="32">
        <f t="shared" si="34"/>
        <v>1881000</v>
      </c>
      <c r="M169" s="34"/>
      <c r="N169" s="2"/>
      <c r="O169" s="2"/>
    </row>
    <row r="170" spans="1:15" ht="16.5" x14ac:dyDescent="0.3">
      <c r="A170" s="41">
        <v>169</v>
      </c>
      <c r="B170" s="41" t="s">
        <v>43</v>
      </c>
      <c r="C170" s="44">
        <v>1510</v>
      </c>
      <c r="D170" s="45">
        <v>15</v>
      </c>
      <c r="E170" s="42" t="s">
        <v>7</v>
      </c>
      <c r="F170" s="42">
        <v>852</v>
      </c>
      <c r="G170" s="43">
        <f t="shared" si="28"/>
        <v>937.2</v>
      </c>
      <c r="H170" s="41">
        <f>H169</f>
        <v>22670</v>
      </c>
      <c r="I170" s="32">
        <f t="shared" si="31"/>
        <v>19314840</v>
      </c>
      <c r="J170" s="32">
        <f t="shared" si="32"/>
        <v>20280582</v>
      </c>
      <c r="K170" s="33">
        <f t="shared" si="33"/>
        <v>42500</v>
      </c>
      <c r="L170" s="32">
        <f t="shared" si="34"/>
        <v>2811600</v>
      </c>
      <c r="M170" s="34"/>
      <c r="N170" s="2"/>
      <c r="O170" s="2"/>
    </row>
    <row r="171" spans="1:15" ht="16.5" x14ac:dyDescent="0.3">
      <c r="A171" s="41">
        <v>170</v>
      </c>
      <c r="B171" s="41" t="s">
        <v>43</v>
      </c>
      <c r="C171" s="44">
        <v>1511</v>
      </c>
      <c r="D171" s="45">
        <v>15</v>
      </c>
      <c r="E171" s="42" t="s">
        <v>6</v>
      </c>
      <c r="F171" s="42">
        <v>724</v>
      </c>
      <c r="G171" s="43">
        <f t="shared" si="28"/>
        <v>796.40000000000009</v>
      </c>
      <c r="H171" s="41">
        <f t="shared" si="40"/>
        <v>22670</v>
      </c>
      <c r="I171" s="32">
        <f t="shared" si="31"/>
        <v>16413080</v>
      </c>
      <c r="J171" s="32">
        <f t="shared" si="32"/>
        <v>17233734</v>
      </c>
      <c r="K171" s="33">
        <f t="shared" si="33"/>
        <v>36000</v>
      </c>
      <c r="L171" s="32">
        <f t="shared" si="34"/>
        <v>2389200.0000000005</v>
      </c>
      <c r="M171" s="34"/>
      <c r="N171" s="2"/>
      <c r="O171" s="2"/>
    </row>
    <row r="172" spans="1:15" ht="16.5" x14ac:dyDescent="0.3">
      <c r="A172" s="41">
        <v>171</v>
      </c>
      <c r="B172" s="41" t="s">
        <v>21</v>
      </c>
      <c r="C172" s="44">
        <v>1512</v>
      </c>
      <c r="D172" s="45">
        <v>15</v>
      </c>
      <c r="E172" s="42" t="s">
        <v>6</v>
      </c>
      <c r="F172" s="42">
        <v>652</v>
      </c>
      <c r="G172" s="43">
        <f t="shared" si="28"/>
        <v>717.2</v>
      </c>
      <c r="H172" s="41">
        <f t="shared" si="40"/>
        <v>22670</v>
      </c>
      <c r="I172" s="32">
        <f t="shared" si="31"/>
        <v>14780840</v>
      </c>
      <c r="J172" s="32">
        <f t="shared" si="32"/>
        <v>15519882</v>
      </c>
      <c r="K172" s="33">
        <f t="shared" si="33"/>
        <v>32500</v>
      </c>
      <c r="L172" s="32">
        <f t="shared" si="34"/>
        <v>2151600</v>
      </c>
      <c r="M172" s="34"/>
      <c r="N172" s="2"/>
      <c r="O172" s="2"/>
    </row>
    <row r="173" spans="1:15" ht="16.5" x14ac:dyDescent="0.3">
      <c r="A173" s="41">
        <v>172</v>
      </c>
      <c r="B173" s="41" t="s">
        <v>22</v>
      </c>
      <c r="C173" s="44">
        <v>1601</v>
      </c>
      <c r="D173" s="45">
        <v>16</v>
      </c>
      <c r="E173" s="42" t="s">
        <v>6</v>
      </c>
      <c r="F173" s="42">
        <v>654</v>
      </c>
      <c r="G173" s="43">
        <f t="shared" si="28"/>
        <v>719.40000000000009</v>
      </c>
      <c r="H173" s="41">
        <f>H172+90</f>
        <v>22760</v>
      </c>
      <c r="I173" s="32">
        <f t="shared" si="31"/>
        <v>14885040</v>
      </c>
      <c r="J173" s="32">
        <f t="shared" si="32"/>
        <v>15629292</v>
      </c>
      <c r="K173" s="33">
        <f t="shared" si="33"/>
        <v>32500</v>
      </c>
      <c r="L173" s="32">
        <f t="shared" si="34"/>
        <v>2158200.0000000005</v>
      </c>
      <c r="M173" s="34"/>
      <c r="N173" s="2"/>
      <c r="O173" s="2"/>
    </row>
    <row r="174" spans="1:15" ht="16.5" x14ac:dyDescent="0.3">
      <c r="A174" s="41">
        <v>173</v>
      </c>
      <c r="B174" s="41" t="s">
        <v>22</v>
      </c>
      <c r="C174" s="44">
        <v>1602</v>
      </c>
      <c r="D174" s="45">
        <v>16</v>
      </c>
      <c r="E174" s="42" t="s">
        <v>6</v>
      </c>
      <c r="F174" s="42">
        <v>652</v>
      </c>
      <c r="G174" s="43">
        <f t="shared" si="28"/>
        <v>717.2</v>
      </c>
      <c r="H174" s="41">
        <f t="shared" ref="H174" si="41">H173</f>
        <v>22760</v>
      </c>
      <c r="I174" s="32">
        <f t="shared" si="31"/>
        <v>14839520</v>
      </c>
      <c r="J174" s="32">
        <f t="shared" si="32"/>
        <v>15581496</v>
      </c>
      <c r="K174" s="33">
        <f t="shared" si="33"/>
        <v>32500</v>
      </c>
      <c r="L174" s="32">
        <f t="shared" si="34"/>
        <v>2151600</v>
      </c>
      <c r="M174" s="34"/>
      <c r="N174" s="2"/>
      <c r="O174" s="2"/>
    </row>
    <row r="175" spans="1:15" ht="16.5" x14ac:dyDescent="0.3">
      <c r="A175" s="41">
        <v>174</v>
      </c>
      <c r="B175" s="41" t="s">
        <v>20</v>
      </c>
      <c r="C175" s="44">
        <v>1603</v>
      </c>
      <c r="D175" s="45">
        <v>16</v>
      </c>
      <c r="E175" s="42" t="s">
        <v>6</v>
      </c>
      <c r="F175" s="42">
        <v>681</v>
      </c>
      <c r="G175" s="43">
        <f t="shared" si="28"/>
        <v>749.1</v>
      </c>
      <c r="H175" s="41">
        <f t="shared" ref="H175:H184" si="42">H174</f>
        <v>22760</v>
      </c>
      <c r="I175" s="32">
        <f t="shared" si="31"/>
        <v>15499560</v>
      </c>
      <c r="J175" s="32">
        <f t="shared" si="32"/>
        <v>16274538</v>
      </c>
      <c r="K175" s="33">
        <f t="shared" si="33"/>
        <v>34000</v>
      </c>
      <c r="L175" s="32">
        <f t="shared" si="34"/>
        <v>2247300</v>
      </c>
      <c r="M175" s="34"/>
      <c r="N175" s="2"/>
      <c r="O175" s="2"/>
    </row>
    <row r="176" spans="1:15" ht="16.5" x14ac:dyDescent="0.3">
      <c r="A176" s="41">
        <v>175</v>
      </c>
      <c r="B176" s="41" t="s">
        <v>20</v>
      </c>
      <c r="C176" s="44">
        <v>1604</v>
      </c>
      <c r="D176" s="45">
        <v>16</v>
      </c>
      <c r="E176" s="42" t="s">
        <v>6</v>
      </c>
      <c r="F176" s="42">
        <v>724</v>
      </c>
      <c r="G176" s="43">
        <f t="shared" si="28"/>
        <v>796.40000000000009</v>
      </c>
      <c r="H176" s="41">
        <f t="shared" si="42"/>
        <v>22760</v>
      </c>
      <c r="I176" s="32">
        <f t="shared" si="31"/>
        <v>16478240</v>
      </c>
      <c r="J176" s="32">
        <f t="shared" si="32"/>
        <v>17302152</v>
      </c>
      <c r="K176" s="33">
        <f t="shared" si="33"/>
        <v>36000</v>
      </c>
      <c r="L176" s="32">
        <f t="shared" si="34"/>
        <v>2389200.0000000005</v>
      </c>
      <c r="M176" s="34"/>
      <c r="N176" s="2"/>
      <c r="O176" s="2"/>
    </row>
    <row r="177" spans="1:15" ht="16.5" x14ac:dyDescent="0.3">
      <c r="A177" s="41">
        <v>176</v>
      </c>
      <c r="B177" s="41" t="s">
        <v>20</v>
      </c>
      <c r="C177" s="44">
        <v>1605</v>
      </c>
      <c r="D177" s="45">
        <v>16</v>
      </c>
      <c r="E177" s="42" t="s">
        <v>6</v>
      </c>
      <c r="F177" s="42">
        <v>694</v>
      </c>
      <c r="G177" s="43">
        <f t="shared" si="28"/>
        <v>763.40000000000009</v>
      </c>
      <c r="H177" s="41">
        <f t="shared" si="42"/>
        <v>22760</v>
      </c>
      <c r="I177" s="32">
        <f t="shared" si="31"/>
        <v>15795440</v>
      </c>
      <c r="J177" s="32">
        <f t="shared" si="32"/>
        <v>16585212</v>
      </c>
      <c r="K177" s="33">
        <f t="shared" si="33"/>
        <v>34500</v>
      </c>
      <c r="L177" s="32">
        <f t="shared" si="34"/>
        <v>2290200.0000000005</v>
      </c>
      <c r="M177" s="34"/>
      <c r="N177" s="2"/>
      <c r="O177" s="2"/>
    </row>
    <row r="178" spans="1:15" ht="16.5" x14ac:dyDescent="0.3">
      <c r="A178" s="41">
        <v>177</v>
      </c>
      <c r="B178" s="41" t="s">
        <v>20</v>
      </c>
      <c r="C178" s="44">
        <v>1606</v>
      </c>
      <c r="D178" s="45">
        <v>16</v>
      </c>
      <c r="E178" s="42" t="s">
        <v>8</v>
      </c>
      <c r="F178" s="42">
        <v>502</v>
      </c>
      <c r="G178" s="43">
        <f t="shared" si="28"/>
        <v>552.20000000000005</v>
      </c>
      <c r="H178" s="41">
        <f t="shared" si="42"/>
        <v>22760</v>
      </c>
      <c r="I178" s="32">
        <f t="shared" si="31"/>
        <v>11425520</v>
      </c>
      <c r="J178" s="32">
        <f t="shared" si="32"/>
        <v>11996796</v>
      </c>
      <c r="K178" s="33">
        <f t="shared" si="33"/>
        <v>25000</v>
      </c>
      <c r="L178" s="32">
        <f t="shared" si="34"/>
        <v>1656600.0000000002</v>
      </c>
      <c r="M178" s="34"/>
      <c r="N178" s="2"/>
      <c r="O178" s="2"/>
    </row>
    <row r="179" spans="1:15" ht="16.5" x14ac:dyDescent="0.3">
      <c r="A179" s="41">
        <v>178</v>
      </c>
      <c r="B179" s="41" t="s">
        <v>20</v>
      </c>
      <c r="C179" s="44">
        <v>1607</v>
      </c>
      <c r="D179" s="45">
        <v>16</v>
      </c>
      <c r="E179" s="42" t="s">
        <v>6</v>
      </c>
      <c r="F179" s="42">
        <v>570</v>
      </c>
      <c r="G179" s="43">
        <f t="shared" si="28"/>
        <v>627</v>
      </c>
      <c r="H179" s="41">
        <f t="shared" si="42"/>
        <v>22760</v>
      </c>
      <c r="I179" s="32">
        <f t="shared" si="31"/>
        <v>12973200</v>
      </c>
      <c r="J179" s="32">
        <f t="shared" si="32"/>
        <v>13621860</v>
      </c>
      <c r="K179" s="33">
        <f t="shared" si="33"/>
        <v>28500</v>
      </c>
      <c r="L179" s="32">
        <f t="shared" si="34"/>
        <v>1881000</v>
      </c>
      <c r="M179" s="34"/>
      <c r="N179" s="2"/>
      <c r="O179" s="2"/>
    </row>
    <row r="180" spans="1:15" ht="16.5" x14ac:dyDescent="0.3">
      <c r="A180" s="41">
        <v>179</v>
      </c>
      <c r="B180" s="41" t="s">
        <v>43</v>
      </c>
      <c r="C180" s="44">
        <v>1608</v>
      </c>
      <c r="D180" s="45">
        <v>16</v>
      </c>
      <c r="E180" s="42" t="s">
        <v>6</v>
      </c>
      <c r="F180" s="42">
        <v>570</v>
      </c>
      <c r="G180" s="43">
        <f t="shared" si="28"/>
        <v>627</v>
      </c>
      <c r="H180" s="41">
        <f t="shared" si="42"/>
        <v>22760</v>
      </c>
      <c r="I180" s="32">
        <f t="shared" si="31"/>
        <v>12973200</v>
      </c>
      <c r="J180" s="32">
        <f t="shared" si="32"/>
        <v>13621860</v>
      </c>
      <c r="K180" s="33">
        <f t="shared" si="33"/>
        <v>28500</v>
      </c>
      <c r="L180" s="32">
        <f t="shared" si="34"/>
        <v>1881000</v>
      </c>
      <c r="M180" s="34"/>
      <c r="N180" s="2"/>
      <c r="O180" s="2"/>
    </row>
    <row r="181" spans="1:15" ht="16.5" x14ac:dyDescent="0.3">
      <c r="A181" s="41">
        <v>180</v>
      </c>
      <c r="B181" s="41" t="s">
        <v>43</v>
      </c>
      <c r="C181" s="44">
        <v>1609</v>
      </c>
      <c r="D181" s="45">
        <v>16</v>
      </c>
      <c r="E181" s="42" t="s">
        <v>8</v>
      </c>
      <c r="F181" s="42">
        <v>502</v>
      </c>
      <c r="G181" s="43">
        <f t="shared" si="28"/>
        <v>552.20000000000005</v>
      </c>
      <c r="H181" s="41">
        <f t="shared" si="42"/>
        <v>22760</v>
      </c>
      <c r="I181" s="32">
        <f t="shared" si="31"/>
        <v>11425520</v>
      </c>
      <c r="J181" s="32">
        <f t="shared" si="32"/>
        <v>11996796</v>
      </c>
      <c r="K181" s="33">
        <f t="shared" si="33"/>
        <v>25000</v>
      </c>
      <c r="L181" s="32">
        <f t="shared" si="34"/>
        <v>1656600.0000000002</v>
      </c>
      <c r="M181" s="34"/>
      <c r="N181" s="2"/>
      <c r="O181" s="2"/>
    </row>
    <row r="182" spans="1:15" ht="16.5" x14ac:dyDescent="0.3">
      <c r="A182" s="41">
        <v>181</v>
      </c>
      <c r="B182" s="41" t="s">
        <v>43</v>
      </c>
      <c r="C182" s="44">
        <v>1610</v>
      </c>
      <c r="D182" s="45">
        <v>16</v>
      </c>
      <c r="E182" s="42" t="s">
        <v>6</v>
      </c>
      <c r="F182" s="42">
        <v>694</v>
      </c>
      <c r="G182" s="43">
        <f t="shared" si="28"/>
        <v>763.40000000000009</v>
      </c>
      <c r="H182" s="41">
        <f t="shared" si="42"/>
        <v>22760</v>
      </c>
      <c r="I182" s="32">
        <f t="shared" si="31"/>
        <v>15795440</v>
      </c>
      <c r="J182" s="32">
        <f t="shared" si="32"/>
        <v>16585212</v>
      </c>
      <c r="K182" s="33">
        <f t="shared" si="33"/>
        <v>34500</v>
      </c>
      <c r="L182" s="32">
        <f t="shared" si="34"/>
        <v>2290200.0000000005</v>
      </c>
      <c r="M182" s="34"/>
      <c r="N182" s="2"/>
      <c r="O182" s="2"/>
    </row>
    <row r="183" spans="1:15" ht="16.5" x14ac:dyDescent="0.3">
      <c r="A183" s="41">
        <v>182</v>
      </c>
      <c r="B183" s="41" t="s">
        <v>43</v>
      </c>
      <c r="C183" s="44">
        <v>1611</v>
      </c>
      <c r="D183" s="45">
        <v>16</v>
      </c>
      <c r="E183" s="42" t="s">
        <v>6</v>
      </c>
      <c r="F183" s="42">
        <v>724</v>
      </c>
      <c r="G183" s="43">
        <f t="shared" si="28"/>
        <v>796.40000000000009</v>
      </c>
      <c r="H183" s="41">
        <f t="shared" si="42"/>
        <v>22760</v>
      </c>
      <c r="I183" s="32">
        <f t="shared" si="31"/>
        <v>16478240</v>
      </c>
      <c r="J183" s="32">
        <f t="shared" si="32"/>
        <v>17302152</v>
      </c>
      <c r="K183" s="33">
        <f t="shared" si="33"/>
        <v>36000</v>
      </c>
      <c r="L183" s="32">
        <f t="shared" si="34"/>
        <v>2389200.0000000005</v>
      </c>
      <c r="M183" s="34"/>
      <c r="N183" s="2"/>
      <c r="O183" s="2"/>
    </row>
    <row r="184" spans="1:15" ht="16.5" x14ac:dyDescent="0.3">
      <c r="A184" s="41">
        <v>183</v>
      </c>
      <c r="B184" s="41" t="s">
        <v>21</v>
      </c>
      <c r="C184" s="44">
        <v>1612</v>
      </c>
      <c r="D184" s="45">
        <v>16</v>
      </c>
      <c r="E184" s="42" t="s">
        <v>6</v>
      </c>
      <c r="F184" s="42">
        <v>652</v>
      </c>
      <c r="G184" s="43">
        <f t="shared" si="28"/>
        <v>717.2</v>
      </c>
      <c r="H184" s="41">
        <f t="shared" si="42"/>
        <v>22760</v>
      </c>
      <c r="I184" s="32">
        <f t="shared" si="31"/>
        <v>14839520</v>
      </c>
      <c r="J184" s="32">
        <f t="shared" si="32"/>
        <v>15581496</v>
      </c>
      <c r="K184" s="33">
        <f t="shared" si="33"/>
        <v>32500</v>
      </c>
      <c r="L184" s="32">
        <f t="shared" si="34"/>
        <v>2151600</v>
      </c>
      <c r="M184" s="34"/>
      <c r="N184" s="2"/>
      <c r="O184" s="2"/>
    </row>
    <row r="185" spans="1:15" x14ac:dyDescent="0.25">
      <c r="A185" s="68" t="s">
        <v>5</v>
      </c>
      <c r="B185" s="69"/>
      <c r="C185" s="69"/>
      <c r="D185" s="69"/>
      <c r="E185" s="70"/>
      <c r="F185" s="46">
        <f>SUM(F2:F184)</f>
        <v>115662</v>
      </c>
      <c r="G185" s="46">
        <f>SUM(G2:G184)</f>
        <v>127228.19999999975</v>
      </c>
      <c r="H185" s="46"/>
      <c r="I185" s="47">
        <f>SUM(I2:I184)</f>
        <v>2557072770</v>
      </c>
      <c r="J185" s="47">
        <f>SUM(J2:J184)</f>
        <v>2684926408.5</v>
      </c>
      <c r="K185" s="48"/>
      <c r="L185" s="47">
        <f>SUM(L2:L184)</f>
        <v>381684600</v>
      </c>
    </row>
    <row r="187" spans="1:15" x14ac:dyDescent="0.25">
      <c r="L187" s="40"/>
    </row>
  </sheetData>
  <mergeCells count="1">
    <mergeCell ref="A185:E18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90"/>
  <sheetViews>
    <sheetView topLeftCell="A75" zoomScale="145" zoomScaleNormal="145" workbookViewId="0">
      <selection activeCell="H89" sqref="H89"/>
    </sheetView>
  </sheetViews>
  <sheetFormatPr defaultRowHeight="15" x14ac:dyDescent="0.25"/>
  <cols>
    <col min="1" max="1" width="4" customWidth="1"/>
    <col min="2" max="2" width="6.5703125" customWidth="1"/>
    <col min="3" max="3" width="5.7109375" customWidth="1"/>
    <col min="4" max="5" width="7.28515625" customWidth="1"/>
    <col min="6" max="6" width="7.42578125" customWidth="1"/>
    <col min="7" max="7" width="7.85546875" customWidth="1"/>
    <col min="8" max="8" width="12.5703125" customWidth="1"/>
    <col min="9" max="9" width="12.7109375" customWidth="1"/>
    <col min="10" max="10" width="7.7109375" customWidth="1"/>
    <col min="11" max="11" width="10.28515625" customWidth="1"/>
    <col min="13" max="13" width="6.7109375" customWidth="1"/>
    <col min="14" max="14" width="18" style="1" customWidth="1"/>
    <col min="15" max="15" width="18.42578125" style="1" customWidth="1"/>
    <col min="16" max="16" width="9.140625" style="1"/>
  </cols>
  <sheetData>
    <row r="1" spans="1:16" ht="59.25" customHeight="1" x14ac:dyDescent="0.25">
      <c r="A1" s="26" t="s">
        <v>1</v>
      </c>
      <c r="B1" s="27" t="s">
        <v>0</v>
      </c>
      <c r="C1" s="27" t="s">
        <v>3</v>
      </c>
      <c r="D1" s="27" t="s">
        <v>2</v>
      </c>
      <c r="E1" s="27" t="s">
        <v>18</v>
      </c>
      <c r="F1" s="27" t="s">
        <v>4</v>
      </c>
      <c r="G1" s="27" t="s">
        <v>81</v>
      </c>
      <c r="H1" s="28" t="s">
        <v>82</v>
      </c>
      <c r="I1" s="29" t="s">
        <v>83</v>
      </c>
      <c r="J1" s="28" t="s">
        <v>84</v>
      </c>
      <c r="K1" s="28" t="s">
        <v>85</v>
      </c>
    </row>
    <row r="2" spans="1:16" x14ac:dyDescent="0.25">
      <c r="A2" s="41">
        <v>1</v>
      </c>
      <c r="B2" s="41">
        <v>201</v>
      </c>
      <c r="C2" s="41">
        <v>2</v>
      </c>
      <c r="D2" s="41" t="s">
        <v>8</v>
      </c>
      <c r="E2" s="41">
        <v>320</v>
      </c>
      <c r="F2" s="43">
        <f t="shared" ref="F2:F63" si="0">E2*1.1</f>
        <v>352</v>
      </c>
      <c r="G2" s="41">
        <v>21500</v>
      </c>
      <c r="H2" s="49">
        <v>0</v>
      </c>
      <c r="I2" s="49">
        <f>H2*1.05</f>
        <v>0</v>
      </c>
      <c r="J2" s="50">
        <f t="shared" ref="J2" si="1">MROUND((I2*0.025/12),500)</f>
        <v>0</v>
      </c>
      <c r="K2" s="49">
        <f t="shared" ref="K2" si="2">F2*3000</f>
        <v>1056000</v>
      </c>
      <c r="L2" t="s">
        <v>28</v>
      </c>
      <c r="N2" s="7"/>
      <c r="O2" s="3"/>
      <c r="P2" s="2"/>
    </row>
    <row r="3" spans="1:16" x14ac:dyDescent="0.25">
      <c r="A3" s="41">
        <v>2</v>
      </c>
      <c r="B3" s="41">
        <v>202</v>
      </c>
      <c r="C3" s="41">
        <v>2</v>
      </c>
      <c r="D3" s="41" t="s">
        <v>8</v>
      </c>
      <c r="E3" s="41">
        <v>320</v>
      </c>
      <c r="F3" s="43">
        <f t="shared" si="0"/>
        <v>352</v>
      </c>
      <c r="G3" s="41">
        <f>G2</f>
        <v>21500</v>
      </c>
      <c r="H3" s="49">
        <v>0</v>
      </c>
      <c r="I3" s="49">
        <f t="shared" ref="I3:I66" si="3">H3*1.05</f>
        <v>0</v>
      </c>
      <c r="J3" s="50">
        <f t="shared" ref="J3:J66" si="4">MROUND((I3*0.025/12),500)</f>
        <v>0</v>
      </c>
      <c r="K3" s="49">
        <f t="shared" ref="K3:K66" si="5">F3*3000</f>
        <v>1056000</v>
      </c>
      <c r="L3" t="s">
        <v>28</v>
      </c>
      <c r="N3" s="7"/>
      <c r="O3" s="3"/>
      <c r="P3" s="2"/>
    </row>
    <row r="4" spans="1:16" x14ac:dyDescent="0.25">
      <c r="A4" s="41">
        <v>3</v>
      </c>
      <c r="B4" s="41">
        <v>203</v>
      </c>
      <c r="C4" s="41">
        <v>2</v>
      </c>
      <c r="D4" s="41" t="s">
        <v>8</v>
      </c>
      <c r="E4" s="41">
        <v>320</v>
      </c>
      <c r="F4" s="43">
        <f t="shared" si="0"/>
        <v>352</v>
      </c>
      <c r="G4" s="41">
        <f>G3</f>
        <v>21500</v>
      </c>
      <c r="H4" s="49">
        <v>0</v>
      </c>
      <c r="I4" s="49">
        <f t="shared" si="3"/>
        <v>0</v>
      </c>
      <c r="J4" s="50">
        <f t="shared" si="4"/>
        <v>0</v>
      </c>
      <c r="K4" s="49">
        <f t="shared" si="5"/>
        <v>1056000</v>
      </c>
      <c r="L4" t="s">
        <v>27</v>
      </c>
      <c r="N4" s="7"/>
      <c r="O4" s="3"/>
      <c r="P4" s="2"/>
    </row>
    <row r="5" spans="1:16" x14ac:dyDescent="0.25">
      <c r="A5" s="41">
        <v>4</v>
      </c>
      <c r="B5" s="41">
        <v>204</v>
      </c>
      <c r="C5" s="41">
        <v>2</v>
      </c>
      <c r="D5" s="41" t="s">
        <v>8</v>
      </c>
      <c r="E5" s="41">
        <v>320</v>
      </c>
      <c r="F5" s="43">
        <f t="shared" si="0"/>
        <v>352</v>
      </c>
      <c r="G5" s="41">
        <f>G4</f>
        <v>21500</v>
      </c>
      <c r="H5" s="49">
        <v>0</v>
      </c>
      <c r="I5" s="49">
        <f t="shared" si="3"/>
        <v>0</v>
      </c>
      <c r="J5" s="50">
        <f t="shared" si="4"/>
        <v>0</v>
      </c>
      <c r="K5" s="49">
        <f t="shared" si="5"/>
        <v>1056000</v>
      </c>
      <c r="L5" t="s">
        <v>27</v>
      </c>
      <c r="N5" s="7"/>
      <c r="O5" s="3"/>
      <c r="P5" s="2"/>
    </row>
    <row r="6" spans="1:16" x14ac:dyDescent="0.25">
      <c r="A6" s="41">
        <v>5</v>
      </c>
      <c r="B6" s="41">
        <v>205</v>
      </c>
      <c r="C6" s="41">
        <v>2</v>
      </c>
      <c r="D6" s="41" t="s">
        <v>8</v>
      </c>
      <c r="E6" s="41">
        <v>320</v>
      </c>
      <c r="F6" s="43">
        <f t="shared" si="0"/>
        <v>352</v>
      </c>
      <c r="G6" s="41">
        <f>G5</f>
        <v>21500</v>
      </c>
      <c r="H6" s="49">
        <v>0</v>
      </c>
      <c r="I6" s="49">
        <f t="shared" si="3"/>
        <v>0</v>
      </c>
      <c r="J6" s="50">
        <f t="shared" si="4"/>
        <v>0</v>
      </c>
      <c r="K6" s="49">
        <f t="shared" si="5"/>
        <v>1056000</v>
      </c>
      <c r="L6" t="s">
        <v>27</v>
      </c>
      <c r="N6" s="2"/>
      <c r="O6" s="2"/>
      <c r="P6" s="2"/>
    </row>
    <row r="7" spans="1:16" x14ac:dyDescent="0.25">
      <c r="A7" s="41">
        <v>6</v>
      </c>
      <c r="B7" s="41">
        <v>206</v>
      </c>
      <c r="C7" s="41">
        <v>2</v>
      </c>
      <c r="D7" s="41" t="s">
        <v>8</v>
      </c>
      <c r="E7" s="41">
        <v>320</v>
      </c>
      <c r="F7" s="43">
        <f t="shared" si="0"/>
        <v>352</v>
      </c>
      <c r="G7" s="41">
        <f>G6</f>
        <v>21500</v>
      </c>
      <c r="H7" s="49">
        <v>0</v>
      </c>
      <c r="I7" s="49">
        <f t="shared" si="3"/>
        <v>0</v>
      </c>
      <c r="J7" s="50">
        <f t="shared" si="4"/>
        <v>0</v>
      </c>
      <c r="K7" s="49">
        <f t="shared" si="5"/>
        <v>1056000</v>
      </c>
      <c r="L7" t="s">
        <v>28</v>
      </c>
      <c r="N7" s="2"/>
      <c r="O7" s="2"/>
      <c r="P7" s="2"/>
    </row>
    <row r="8" spans="1:16" x14ac:dyDescent="0.25">
      <c r="A8" s="41">
        <v>7</v>
      </c>
      <c r="B8" s="41">
        <v>301</v>
      </c>
      <c r="C8" s="41">
        <v>3</v>
      </c>
      <c r="D8" s="41" t="s">
        <v>8</v>
      </c>
      <c r="E8" s="41">
        <v>320</v>
      </c>
      <c r="F8" s="43">
        <f t="shared" si="0"/>
        <v>352</v>
      </c>
      <c r="G8" s="41">
        <f>G7+90</f>
        <v>21590</v>
      </c>
      <c r="H8" s="49">
        <v>0</v>
      </c>
      <c r="I8" s="49">
        <f t="shared" si="3"/>
        <v>0</v>
      </c>
      <c r="J8" s="50">
        <f t="shared" si="4"/>
        <v>0</v>
      </c>
      <c r="K8" s="49">
        <f t="shared" si="5"/>
        <v>1056000</v>
      </c>
      <c r="L8" t="s">
        <v>30</v>
      </c>
      <c r="N8" s="2"/>
      <c r="O8" s="2"/>
      <c r="P8" s="2"/>
    </row>
    <row r="9" spans="1:16" x14ac:dyDescent="0.25">
      <c r="A9" s="41">
        <v>8</v>
      </c>
      <c r="B9" s="41">
        <v>302</v>
      </c>
      <c r="C9" s="41">
        <v>3</v>
      </c>
      <c r="D9" s="41" t="s">
        <v>8</v>
      </c>
      <c r="E9" s="41">
        <v>320</v>
      </c>
      <c r="F9" s="43">
        <f t="shared" si="0"/>
        <v>352</v>
      </c>
      <c r="G9" s="41">
        <f>G8</f>
        <v>21590</v>
      </c>
      <c r="H9" s="49">
        <v>0</v>
      </c>
      <c r="I9" s="49">
        <f t="shared" si="3"/>
        <v>0</v>
      </c>
      <c r="J9" s="50">
        <f t="shared" si="4"/>
        <v>0</v>
      </c>
      <c r="K9" s="49">
        <f t="shared" si="5"/>
        <v>1056000</v>
      </c>
      <c r="L9" t="s">
        <v>30</v>
      </c>
      <c r="N9" s="2"/>
      <c r="O9" s="2"/>
      <c r="P9" s="2"/>
    </row>
    <row r="10" spans="1:16" x14ac:dyDescent="0.25">
      <c r="A10" s="41">
        <v>9</v>
      </c>
      <c r="B10" s="41">
        <v>303</v>
      </c>
      <c r="C10" s="41">
        <v>3</v>
      </c>
      <c r="D10" s="41" t="s">
        <v>8</v>
      </c>
      <c r="E10" s="41">
        <v>320</v>
      </c>
      <c r="F10" s="43">
        <f t="shared" si="0"/>
        <v>352</v>
      </c>
      <c r="G10" s="41">
        <f>G9</f>
        <v>21590</v>
      </c>
      <c r="H10" s="49">
        <v>0</v>
      </c>
      <c r="I10" s="49">
        <f t="shared" si="3"/>
        <v>0</v>
      </c>
      <c r="J10" s="50">
        <f t="shared" si="4"/>
        <v>0</v>
      </c>
      <c r="K10" s="49">
        <f t="shared" si="5"/>
        <v>1056000</v>
      </c>
      <c r="L10" t="s">
        <v>30</v>
      </c>
      <c r="N10" s="2"/>
      <c r="O10" s="2"/>
      <c r="P10" s="2"/>
    </row>
    <row r="11" spans="1:16" x14ac:dyDescent="0.25">
      <c r="A11" s="41">
        <v>10</v>
      </c>
      <c r="B11" s="41">
        <v>304</v>
      </c>
      <c r="C11" s="41">
        <v>3</v>
      </c>
      <c r="D11" s="41" t="s">
        <v>8</v>
      </c>
      <c r="E11" s="41">
        <v>320</v>
      </c>
      <c r="F11" s="43">
        <f t="shared" si="0"/>
        <v>352</v>
      </c>
      <c r="G11" s="41">
        <f>G10</f>
        <v>21590</v>
      </c>
      <c r="H11" s="49">
        <v>0</v>
      </c>
      <c r="I11" s="49">
        <f t="shared" si="3"/>
        <v>0</v>
      </c>
      <c r="J11" s="50">
        <f t="shared" si="4"/>
        <v>0</v>
      </c>
      <c r="K11" s="49">
        <f t="shared" si="5"/>
        <v>1056000</v>
      </c>
      <c r="L11" t="s">
        <v>30</v>
      </c>
      <c r="N11" s="2"/>
      <c r="O11" s="2"/>
      <c r="P11" s="2"/>
    </row>
    <row r="12" spans="1:16" x14ac:dyDescent="0.25">
      <c r="A12" s="41">
        <v>11</v>
      </c>
      <c r="B12" s="41">
        <v>305</v>
      </c>
      <c r="C12" s="41">
        <v>3</v>
      </c>
      <c r="D12" s="41" t="s">
        <v>8</v>
      </c>
      <c r="E12" s="41">
        <v>320</v>
      </c>
      <c r="F12" s="43">
        <f t="shared" si="0"/>
        <v>352</v>
      </c>
      <c r="G12" s="41">
        <f>G11</f>
        <v>21590</v>
      </c>
      <c r="H12" s="49">
        <v>0</v>
      </c>
      <c r="I12" s="49">
        <f t="shared" si="3"/>
        <v>0</v>
      </c>
      <c r="J12" s="50">
        <f t="shared" si="4"/>
        <v>0</v>
      </c>
      <c r="K12" s="49">
        <f t="shared" si="5"/>
        <v>1056000</v>
      </c>
      <c r="L12" t="s">
        <v>30</v>
      </c>
      <c r="N12" s="2"/>
      <c r="O12" s="2"/>
      <c r="P12" s="2"/>
    </row>
    <row r="13" spans="1:16" x14ac:dyDescent="0.25">
      <c r="A13" s="41">
        <v>12</v>
      </c>
      <c r="B13" s="41">
        <v>306</v>
      </c>
      <c r="C13" s="41">
        <v>3</v>
      </c>
      <c r="D13" s="41" t="s">
        <v>8</v>
      </c>
      <c r="E13" s="41">
        <v>320</v>
      </c>
      <c r="F13" s="43">
        <f t="shared" si="0"/>
        <v>352</v>
      </c>
      <c r="G13" s="41">
        <f>G12</f>
        <v>21590</v>
      </c>
      <c r="H13" s="49">
        <v>0</v>
      </c>
      <c r="I13" s="49">
        <f t="shared" si="3"/>
        <v>0</v>
      </c>
      <c r="J13" s="50">
        <f t="shared" si="4"/>
        <v>0</v>
      </c>
      <c r="K13" s="49">
        <f t="shared" si="5"/>
        <v>1056000</v>
      </c>
      <c r="L13" t="s">
        <v>30</v>
      </c>
      <c r="N13" s="2"/>
      <c r="O13" s="2"/>
      <c r="P13" s="2"/>
    </row>
    <row r="14" spans="1:16" x14ac:dyDescent="0.25">
      <c r="A14" s="41">
        <v>13</v>
      </c>
      <c r="B14" s="41">
        <v>401</v>
      </c>
      <c r="C14" s="41">
        <v>4</v>
      </c>
      <c r="D14" s="41" t="s">
        <v>8</v>
      </c>
      <c r="E14" s="41">
        <v>320</v>
      </c>
      <c r="F14" s="43">
        <f t="shared" si="0"/>
        <v>352</v>
      </c>
      <c r="G14" s="41">
        <f>G13+90</f>
        <v>21680</v>
      </c>
      <c r="H14" s="49">
        <v>0</v>
      </c>
      <c r="I14" s="49">
        <f t="shared" si="3"/>
        <v>0</v>
      </c>
      <c r="J14" s="50">
        <f t="shared" si="4"/>
        <v>0</v>
      </c>
      <c r="K14" s="49">
        <f t="shared" si="5"/>
        <v>1056000</v>
      </c>
      <c r="L14" t="s">
        <v>30</v>
      </c>
      <c r="N14" s="2"/>
      <c r="O14" s="2"/>
      <c r="P14" s="2"/>
    </row>
    <row r="15" spans="1:16" x14ac:dyDescent="0.25">
      <c r="A15" s="41">
        <v>14</v>
      </c>
      <c r="B15" s="41">
        <v>402</v>
      </c>
      <c r="C15" s="41">
        <v>4</v>
      </c>
      <c r="D15" s="41" t="s">
        <v>8</v>
      </c>
      <c r="E15" s="41">
        <v>320</v>
      </c>
      <c r="F15" s="43">
        <f t="shared" si="0"/>
        <v>352</v>
      </c>
      <c r="G15" s="41">
        <f>G14</f>
        <v>21680</v>
      </c>
      <c r="H15" s="49">
        <v>0</v>
      </c>
      <c r="I15" s="49">
        <f t="shared" si="3"/>
        <v>0</v>
      </c>
      <c r="J15" s="50">
        <f t="shared" si="4"/>
        <v>0</v>
      </c>
      <c r="K15" s="49">
        <f t="shared" si="5"/>
        <v>1056000</v>
      </c>
      <c r="L15" t="s">
        <v>30</v>
      </c>
      <c r="N15" s="2"/>
      <c r="O15" s="2"/>
      <c r="P15" s="2"/>
    </row>
    <row r="16" spans="1:16" x14ac:dyDescent="0.25">
      <c r="A16" s="41">
        <v>15</v>
      </c>
      <c r="B16" s="41">
        <v>403</v>
      </c>
      <c r="C16" s="41">
        <v>4</v>
      </c>
      <c r="D16" s="41" t="s">
        <v>8</v>
      </c>
      <c r="E16" s="41">
        <v>320</v>
      </c>
      <c r="F16" s="43">
        <f t="shared" si="0"/>
        <v>352</v>
      </c>
      <c r="G16" s="41">
        <f>G15</f>
        <v>21680</v>
      </c>
      <c r="H16" s="49">
        <v>0</v>
      </c>
      <c r="I16" s="49">
        <f t="shared" si="3"/>
        <v>0</v>
      </c>
      <c r="J16" s="50">
        <f t="shared" si="4"/>
        <v>0</v>
      </c>
      <c r="K16" s="49">
        <f t="shared" si="5"/>
        <v>1056000</v>
      </c>
      <c r="L16" t="s">
        <v>30</v>
      </c>
      <c r="N16" s="2"/>
      <c r="O16" s="2"/>
      <c r="P16" s="2"/>
    </row>
    <row r="17" spans="1:16" x14ac:dyDescent="0.25">
      <c r="A17" s="41">
        <v>16</v>
      </c>
      <c r="B17" s="41">
        <v>404</v>
      </c>
      <c r="C17" s="41">
        <v>4</v>
      </c>
      <c r="D17" s="41" t="s">
        <v>8</v>
      </c>
      <c r="E17" s="41">
        <v>320</v>
      </c>
      <c r="F17" s="43">
        <f t="shared" si="0"/>
        <v>352</v>
      </c>
      <c r="G17" s="41">
        <f>G16</f>
        <v>21680</v>
      </c>
      <c r="H17" s="49">
        <v>0</v>
      </c>
      <c r="I17" s="49">
        <f t="shared" si="3"/>
        <v>0</v>
      </c>
      <c r="J17" s="50">
        <f t="shared" si="4"/>
        <v>0</v>
      </c>
      <c r="K17" s="49">
        <f t="shared" si="5"/>
        <v>1056000</v>
      </c>
      <c r="L17" t="s">
        <v>30</v>
      </c>
      <c r="N17" s="2"/>
      <c r="O17" s="2"/>
      <c r="P17" s="2"/>
    </row>
    <row r="18" spans="1:16" x14ac:dyDescent="0.25">
      <c r="A18" s="41">
        <v>17</v>
      </c>
      <c r="B18" s="41">
        <v>405</v>
      </c>
      <c r="C18" s="41">
        <v>4</v>
      </c>
      <c r="D18" s="41" t="s">
        <v>8</v>
      </c>
      <c r="E18" s="41">
        <v>320</v>
      </c>
      <c r="F18" s="43">
        <f t="shared" si="0"/>
        <v>352</v>
      </c>
      <c r="G18" s="41">
        <f>G17</f>
        <v>21680</v>
      </c>
      <c r="H18" s="49">
        <v>0</v>
      </c>
      <c r="I18" s="49">
        <f t="shared" si="3"/>
        <v>0</v>
      </c>
      <c r="J18" s="50">
        <f t="shared" si="4"/>
        <v>0</v>
      </c>
      <c r="K18" s="49">
        <f t="shared" si="5"/>
        <v>1056000</v>
      </c>
      <c r="L18" t="s">
        <v>30</v>
      </c>
      <c r="N18" s="2"/>
      <c r="O18" s="2"/>
      <c r="P18" s="2"/>
    </row>
    <row r="19" spans="1:16" x14ac:dyDescent="0.25">
      <c r="A19" s="41">
        <v>18</v>
      </c>
      <c r="B19" s="41">
        <v>406</v>
      </c>
      <c r="C19" s="41">
        <v>4</v>
      </c>
      <c r="D19" s="41" t="s">
        <v>8</v>
      </c>
      <c r="E19" s="41">
        <v>320</v>
      </c>
      <c r="F19" s="43">
        <f t="shared" si="0"/>
        <v>352</v>
      </c>
      <c r="G19" s="41">
        <f>G18</f>
        <v>21680</v>
      </c>
      <c r="H19" s="49">
        <v>0</v>
      </c>
      <c r="I19" s="49">
        <f t="shared" si="3"/>
        <v>0</v>
      </c>
      <c r="J19" s="50">
        <f t="shared" si="4"/>
        <v>0</v>
      </c>
      <c r="K19" s="49">
        <f t="shared" si="5"/>
        <v>1056000</v>
      </c>
      <c r="L19" t="s">
        <v>30</v>
      </c>
      <c r="N19" s="2"/>
      <c r="O19" s="2"/>
      <c r="P19" s="2"/>
    </row>
    <row r="20" spans="1:16" x14ac:dyDescent="0.25">
      <c r="A20" s="41">
        <v>19</v>
      </c>
      <c r="B20" s="41">
        <v>501</v>
      </c>
      <c r="C20" s="41">
        <v>5</v>
      </c>
      <c r="D20" s="41" t="s">
        <v>8</v>
      </c>
      <c r="E20" s="41">
        <v>320</v>
      </c>
      <c r="F20" s="43">
        <f t="shared" si="0"/>
        <v>352</v>
      </c>
      <c r="G20" s="41">
        <f>G19+90</f>
        <v>21770</v>
      </c>
      <c r="H20" s="49">
        <v>0</v>
      </c>
      <c r="I20" s="49">
        <f t="shared" si="3"/>
        <v>0</v>
      </c>
      <c r="J20" s="50">
        <f t="shared" si="4"/>
        <v>0</v>
      </c>
      <c r="K20" s="49">
        <f t="shared" si="5"/>
        <v>1056000</v>
      </c>
      <c r="L20" t="s">
        <v>30</v>
      </c>
      <c r="N20" s="2"/>
      <c r="O20" s="2"/>
      <c r="P20" s="2"/>
    </row>
    <row r="21" spans="1:16" x14ac:dyDescent="0.25">
      <c r="A21" s="41">
        <v>20</v>
      </c>
      <c r="B21" s="41">
        <v>502</v>
      </c>
      <c r="C21" s="41">
        <v>5</v>
      </c>
      <c r="D21" s="41" t="s">
        <v>8</v>
      </c>
      <c r="E21" s="41">
        <v>320</v>
      </c>
      <c r="F21" s="43">
        <f t="shared" si="0"/>
        <v>352</v>
      </c>
      <c r="G21" s="41">
        <f>G20</f>
        <v>21770</v>
      </c>
      <c r="H21" s="49">
        <v>0</v>
      </c>
      <c r="I21" s="49">
        <f t="shared" si="3"/>
        <v>0</v>
      </c>
      <c r="J21" s="50">
        <f t="shared" si="4"/>
        <v>0</v>
      </c>
      <c r="K21" s="49">
        <f t="shared" si="5"/>
        <v>1056000</v>
      </c>
      <c r="L21" t="s">
        <v>30</v>
      </c>
      <c r="N21" s="2"/>
      <c r="O21" s="2"/>
      <c r="P21" s="2"/>
    </row>
    <row r="22" spans="1:16" x14ac:dyDescent="0.25">
      <c r="A22" s="41">
        <v>21</v>
      </c>
      <c r="B22" s="41">
        <v>503</v>
      </c>
      <c r="C22" s="41">
        <v>5</v>
      </c>
      <c r="D22" s="41" t="s">
        <v>8</v>
      </c>
      <c r="E22" s="41">
        <v>320</v>
      </c>
      <c r="F22" s="43">
        <f t="shared" si="0"/>
        <v>352</v>
      </c>
      <c r="G22" s="41">
        <f>G21</f>
        <v>21770</v>
      </c>
      <c r="H22" s="49">
        <v>0</v>
      </c>
      <c r="I22" s="49">
        <f t="shared" si="3"/>
        <v>0</v>
      </c>
      <c r="J22" s="50">
        <f t="shared" si="4"/>
        <v>0</v>
      </c>
      <c r="K22" s="49">
        <f t="shared" si="5"/>
        <v>1056000</v>
      </c>
      <c r="L22" t="s">
        <v>30</v>
      </c>
      <c r="N22" s="2"/>
      <c r="O22" s="2"/>
      <c r="P22" s="2"/>
    </row>
    <row r="23" spans="1:16" x14ac:dyDescent="0.25">
      <c r="A23" s="41">
        <v>22</v>
      </c>
      <c r="B23" s="41">
        <v>504</v>
      </c>
      <c r="C23" s="41">
        <v>5</v>
      </c>
      <c r="D23" s="41" t="s">
        <v>8</v>
      </c>
      <c r="E23" s="41">
        <v>320</v>
      </c>
      <c r="F23" s="43">
        <f t="shared" si="0"/>
        <v>352</v>
      </c>
      <c r="G23" s="41">
        <f>G22</f>
        <v>21770</v>
      </c>
      <c r="H23" s="49">
        <v>0</v>
      </c>
      <c r="I23" s="49">
        <f t="shared" si="3"/>
        <v>0</v>
      </c>
      <c r="J23" s="50">
        <f t="shared" si="4"/>
        <v>0</v>
      </c>
      <c r="K23" s="49">
        <f t="shared" si="5"/>
        <v>1056000</v>
      </c>
      <c r="L23" t="s">
        <v>30</v>
      </c>
      <c r="N23" s="2"/>
      <c r="O23" s="2"/>
      <c r="P23" s="2"/>
    </row>
    <row r="24" spans="1:16" x14ac:dyDescent="0.25">
      <c r="A24" s="41">
        <v>23</v>
      </c>
      <c r="B24" s="41">
        <v>505</v>
      </c>
      <c r="C24" s="41">
        <v>5</v>
      </c>
      <c r="D24" s="41" t="s">
        <v>8</v>
      </c>
      <c r="E24" s="41">
        <v>320</v>
      </c>
      <c r="F24" s="43">
        <f t="shared" si="0"/>
        <v>352</v>
      </c>
      <c r="G24" s="41">
        <f>G23</f>
        <v>21770</v>
      </c>
      <c r="H24" s="49">
        <v>0</v>
      </c>
      <c r="I24" s="49">
        <f t="shared" si="3"/>
        <v>0</v>
      </c>
      <c r="J24" s="50">
        <f t="shared" si="4"/>
        <v>0</v>
      </c>
      <c r="K24" s="49">
        <f t="shared" si="5"/>
        <v>1056000</v>
      </c>
      <c r="L24" t="s">
        <v>30</v>
      </c>
      <c r="N24" s="2"/>
      <c r="O24" s="2"/>
      <c r="P24" s="2"/>
    </row>
    <row r="25" spans="1:16" x14ac:dyDescent="0.25">
      <c r="A25" s="41">
        <v>24</v>
      </c>
      <c r="B25" s="41">
        <v>506</v>
      </c>
      <c r="C25" s="41">
        <v>5</v>
      </c>
      <c r="D25" s="41" t="s">
        <v>8</v>
      </c>
      <c r="E25" s="41">
        <v>320</v>
      </c>
      <c r="F25" s="43">
        <f t="shared" si="0"/>
        <v>352</v>
      </c>
      <c r="G25" s="41">
        <f>G24</f>
        <v>21770</v>
      </c>
      <c r="H25" s="49">
        <v>0</v>
      </c>
      <c r="I25" s="49">
        <f t="shared" si="3"/>
        <v>0</v>
      </c>
      <c r="J25" s="50">
        <f t="shared" si="4"/>
        <v>0</v>
      </c>
      <c r="K25" s="49">
        <f t="shared" si="5"/>
        <v>1056000</v>
      </c>
      <c r="L25" t="s">
        <v>30</v>
      </c>
      <c r="N25" s="2"/>
      <c r="O25" s="2"/>
      <c r="P25" s="2"/>
    </row>
    <row r="26" spans="1:16" x14ac:dyDescent="0.25">
      <c r="A26" s="41">
        <v>25</v>
      </c>
      <c r="B26" s="41">
        <v>601</v>
      </c>
      <c r="C26" s="41">
        <v>6</v>
      </c>
      <c r="D26" s="41" t="s">
        <v>8</v>
      </c>
      <c r="E26" s="41">
        <v>320</v>
      </c>
      <c r="F26" s="43">
        <f t="shared" si="0"/>
        <v>352</v>
      </c>
      <c r="G26" s="41">
        <f>G25+90</f>
        <v>21860</v>
      </c>
      <c r="H26" s="49">
        <v>0</v>
      </c>
      <c r="I26" s="49">
        <f t="shared" si="3"/>
        <v>0</v>
      </c>
      <c r="J26" s="50">
        <f t="shared" si="4"/>
        <v>0</v>
      </c>
      <c r="K26" s="49">
        <f t="shared" si="5"/>
        <v>1056000</v>
      </c>
      <c r="L26" t="s">
        <v>30</v>
      </c>
      <c r="N26" s="2"/>
      <c r="O26" s="2"/>
      <c r="P26" s="2"/>
    </row>
    <row r="27" spans="1:16" x14ac:dyDescent="0.25">
      <c r="A27" s="41">
        <v>26</v>
      </c>
      <c r="B27" s="41">
        <v>602</v>
      </c>
      <c r="C27" s="41">
        <v>6</v>
      </c>
      <c r="D27" s="41" t="s">
        <v>8</v>
      </c>
      <c r="E27" s="41">
        <v>320</v>
      </c>
      <c r="F27" s="43">
        <f t="shared" si="0"/>
        <v>352</v>
      </c>
      <c r="G27" s="41">
        <f>G26</f>
        <v>21860</v>
      </c>
      <c r="H27" s="49">
        <v>0</v>
      </c>
      <c r="I27" s="49">
        <f t="shared" si="3"/>
        <v>0</v>
      </c>
      <c r="J27" s="50">
        <f t="shared" si="4"/>
        <v>0</v>
      </c>
      <c r="K27" s="49">
        <f t="shared" si="5"/>
        <v>1056000</v>
      </c>
      <c r="L27" t="s">
        <v>30</v>
      </c>
      <c r="N27" s="2"/>
      <c r="O27" s="2"/>
      <c r="P27" s="2"/>
    </row>
    <row r="28" spans="1:16" x14ac:dyDescent="0.25">
      <c r="A28" s="41">
        <v>27</v>
      </c>
      <c r="B28" s="41">
        <v>603</v>
      </c>
      <c r="C28" s="41">
        <v>6</v>
      </c>
      <c r="D28" s="41" t="s">
        <v>8</v>
      </c>
      <c r="E28" s="41">
        <v>320</v>
      </c>
      <c r="F28" s="43">
        <f t="shared" si="0"/>
        <v>352</v>
      </c>
      <c r="G28" s="41">
        <f>G27</f>
        <v>21860</v>
      </c>
      <c r="H28" s="49">
        <v>0</v>
      </c>
      <c r="I28" s="49">
        <f t="shared" si="3"/>
        <v>0</v>
      </c>
      <c r="J28" s="50">
        <f t="shared" si="4"/>
        <v>0</v>
      </c>
      <c r="K28" s="49">
        <f t="shared" si="5"/>
        <v>1056000</v>
      </c>
      <c r="L28" t="s">
        <v>30</v>
      </c>
      <c r="N28" s="2"/>
      <c r="O28" s="2"/>
      <c r="P28" s="2"/>
    </row>
    <row r="29" spans="1:16" x14ac:dyDescent="0.25">
      <c r="A29" s="41">
        <v>28</v>
      </c>
      <c r="B29" s="41">
        <v>604</v>
      </c>
      <c r="C29" s="41">
        <v>6</v>
      </c>
      <c r="D29" s="41" t="s">
        <v>8</v>
      </c>
      <c r="E29" s="41">
        <v>320</v>
      </c>
      <c r="F29" s="43">
        <f t="shared" si="0"/>
        <v>352</v>
      </c>
      <c r="G29" s="41">
        <f>G28</f>
        <v>21860</v>
      </c>
      <c r="H29" s="49">
        <v>0</v>
      </c>
      <c r="I29" s="49">
        <f t="shared" si="3"/>
        <v>0</v>
      </c>
      <c r="J29" s="50">
        <f t="shared" si="4"/>
        <v>0</v>
      </c>
      <c r="K29" s="49">
        <f t="shared" si="5"/>
        <v>1056000</v>
      </c>
      <c r="L29" t="s">
        <v>30</v>
      </c>
      <c r="N29" s="2"/>
      <c r="O29" s="2"/>
      <c r="P29" s="2"/>
    </row>
    <row r="30" spans="1:16" x14ac:dyDescent="0.25">
      <c r="A30" s="41">
        <v>29</v>
      </c>
      <c r="B30" s="41">
        <v>605</v>
      </c>
      <c r="C30" s="41">
        <v>6</v>
      </c>
      <c r="D30" s="41" t="s">
        <v>8</v>
      </c>
      <c r="E30" s="41">
        <v>320</v>
      </c>
      <c r="F30" s="43">
        <f t="shared" si="0"/>
        <v>352</v>
      </c>
      <c r="G30" s="41">
        <f>G29</f>
        <v>21860</v>
      </c>
      <c r="H30" s="49">
        <v>0</v>
      </c>
      <c r="I30" s="49">
        <f t="shared" si="3"/>
        <v>0</v>
      </c>
      <c r="J30" s="50">
        <f t="shared" si="4"/>
        <v>0</v>
      </c>
      <c r="K30" s="49">
        <f t="shared" si="5"/>
        <v>1056000</v>
      </c>
      <c r="L30" t="s">
        <v>30</v>
      </c>
      <c r="N30" s="2"/>
      <c r="O30" s="2"/>
      <c r="P30" s="2"/>
    </row>
    <row r="31" spans="1:16" x14ac:dyDescent="0.25">
      <c r="A31" s="41">
        <v>30</v>
      </c>
      <c r="B31" s="41">
        <v>606</v>
      </c>
      <c r="C31" s="41">
        <v>6</v>
      </c>
      <c r="D31" s="41" t="s">
        <v>8</v>
      </c>
      <c r="E31" s="41">
        <v>320</v>
      </c>
      <c r="F31" s="43">
        <f t="shared" si="0"/>
        <v>352</v>
      </c>
      <c r="G31" s="41">
        <f>G30</f>
        <v>21860</v>
      </c>
      <c r="H31" s="49">
        <v>0</v>
      </c>
      <c r="I31" s="49">
        <f t="shared" si="3"/>
        <v>0</v>
      </c>
      <c r="J31" s="50">
        <f t="shared" si="4"/>
        <v>0</v>
      </c>
      <c r="K31" s="49">
        <f t="shared" si="5"/>
        <v>1056000</v>
      </c>
      <c r="L31" t="s">
        <v>30</v>
      </c>
      <c r="N31" s="2"/>
      <c r="O31" s="2"/>
      <c r="P31" s="2"/>
    </row>
    <row r="32" spans="1:16" x14ac:dyDescent="0.25">
      <c r="A32" s="41">
        <v>31</v>
      </c>
      <c r="B32" s="41">
        <v>701</v>
      </c>
      <c r="C32" s="41">
        <v>7</v>
      </c>
      <c r="D32" s="41" t="s">
        <v>8</v>
      </c>
      <c r="E32" s="41">
        <v>320</v>
      </c>
      <c r="F32" s="43">
        <f t="shared" si="0"/>
        <v>352</v>
      </c>
      <c r="G32" s="41">
        <f>G31+90</f>
        <v>21950</v>
      </c>
      <c r="H32" s="49">
        <v>0</v>
      </c>
      <c r="I32" s="49">
        <f t="shared" si="3"/>
        <v>0</v>
      </c>
      <c r="J32" s="50">
        <f t="shared" si="4"/>
        <v>0</v>
      </c>
      <c r="K32" s="49">
        <f t="shared" si="5"/>
        <v>1056000</v>
      </c>
      <c r="L32" t="s">
        <v>30</v>
      </c>
      <c r="N32" s="2"/>
      <c r="O32" s="2"/>
      <c r="P32" s="2"/>
    </row>
    <row r="33" spans="1:16" x14ac:dyDescent="0.25">
      <c r="A33" s="41">
        <v>32</v>
      </c>
      <c r="B33" s="41">
        <v>702</v>
      </c>
      <c r="C33" s="41">
        <v>7</v>
      </c>
      <c r="D33" s="41" t="s">
        <v>8</v>
      </c>
      <c r="E33" s="41">
        <v>320</v>
      </c>
      <c r="F33" s="43">
        <f t="shared" si="0"/>
        <v>352</v>
      </c>
      <c r="G33" s="41">
        <f>G32</f>
        <v>21950</v>
      </c>
      <c r="H33" s="49">
        <v>0</v>
      </c>
      <c r="I33" s="49">
        <f t="shared" si="3"/>
        <v>0</v>
      </c>
      <c r="J33" s="50">
        <f t="shared" si="4"/>
        <v>0</v>
      </c>
      <c r="K33" s="49">
        <f t="shared" si="5"/>
        <v>1056000</v>
      </c>
      <c r="L33" t="s">
        <v>30</v>
      </c>
      <c r="N33" s="2"/>
      <c r="O33" s="2"/>
      <c r="P33" s="2"/>
    </row>
    <row r="34" spans="1:16" x14ac:dyDescent="0.25">
      <c r="A34" s="41">
        <v>33</v>
      </c>
      <c r="B34" s="41">
        <v>703</v>
      </c>
      <c r="C34" s="41">
        <v>7</v>
      </c>
      <c r="D34" s="41" t="s">
        <v>8</v>
      </c>
      <c r="E34" s="41">
        <v>320</v>
      </c>
      <c r="F34" s="43">
        <f t="shared" si="0"/>
        <v>352</v>
      </c>
      <c r="G34" s="41">
        <f>G33</f>
        <v>21950</v>
      </c>
      <c r="H34" s="49">
        <v>0</v>
      </c>
      <c r="I34" s="49">
        <f t="shared" si="3"/>
        <v>0</v>
      </c>
      <c r="J34" s="50">
        <f t="shared" si="4"/>
        <v>0</v>
      </c>
      <c r="K34" s="49">
        <f t="shared" si="5"/>
        <v>1056000</v>
      </c>
      <c r="L34" t="s">
        <v>30</v>
      </c>
      <c r="N34" s="2"/>
      <c r="O34" s="2"/>
      <c r="P34" s="2"/>
    </row>
    <row r="35" spans="1:16" x14ac:dyDescent="0.25">
      <c r="A35" s="41">
        <v>34</v>
      </c>
      <c r="B35" s="41">
        <v>704</v>
      </c>
      <c r="C35" s="41">
        <v>7</v>
      </c>
      <c r="D35" s="41" t="s">
        <v>8</v>
      </c>
      <c r="E35" s="41">
        <v>320</v>
      </c>
      <c r="F35" s="43">
        <f t="shared" si="0"/>
        <v>352</v>
      </c>
      <c r="G35" s="41">
        <f>G34</f>
        <v>21950</v>
      </c>
      <c r="H35" s="49">
        <v>0</v>
      </c>
      <c r="I35" s="49">
        <f t="shared" si="3"/>
        <v>0</v>
      </c>
      <c r="J35" s="50">
        <f t="shared" si="4"/>
        <v>0</v>
      </c>
      <c r="K35" s="49">
        <f t="shared" si="5"/>
        <v>1056000</v>
      </c>
      <c r="L35" t="s">
        <v>30</v>
      </c>
      <c r="N35" s="2"/>
      <c r="O35" s="2"/>
      <c r="P35" s="2"/>
    </row>
    <row r="36" spans="1:16" x14ac:dyDescent="0.25">
      <c r="A36" s="41">
        <v>35</v>
      </c>
      <c r="B36" s="41">
        <v>705</v>
      </c>
      <c r="C36" s="41">
        <v>7</v>
      </c>
      <c r="D36" s="41" t="s">
        <v>8</v>
      </c>
      <c r="E36" s="41">
        <v>320</v>
      </c>
      <c r="F36" s="43">
        <f t="shared" si="0"/>
        <v>352</v>
      </c>
      <c r="G36" s="41">
        <f>G35</f>
        <v>21950</v>
      </c>
      <c r="H36" s="49">
        <v>0</v>
      </c>
      <c r="I36" s="49">
        <f t="shared" si="3"/>
        <v>0</v>
      </c>
      <c r="J36" s="50">
        <f t="shared" si="4"/>
        <v>0</v>
      </c>
      <c r="K36" s="49">
        <f t="shared" si="5"/>
        <v>1056000</v>
      </c>
      <c r="L36" t="s">
        <v>30</v>
      </c>
      <c r="N36" s="2"/>
      <c r="O36" s="2"/>
      <c r="P36" s="2"/>
    </row>
    <row r="37" spans="1:16" x14ac:dyDescent="0.25">
      <c r="A37" s="41">
        <v>36</v>
      </c>
      <c r="B37" s="41">
        <v>706</v>
      </c>
      <c r="C37" s="41">
        <v>7</v>
      </c>
      <c r="D37" s="41" t="s">
        <v>8</v>
      </c>
      <c r="E37" s="41">
        <v>320</v>
      </c>
      <c r="F37" s="43">
        <f t="shared" si="0"/>
        <v>352</v>
      </c>
      <c r="G37" s="41">
        <f>G36</f>
        <v>21950</v>
      </c>
      <c r="H37" s="49">
        <v>0</v>
      </c>
      <c r="I37" s="49">
        <f t="shared" si="3"/>
        <v>0</v>
      </c>
      <c r="J37" s="50">
        <f t="shared" si="4"/>
        <v>0</v>
      </c>
      <c r="K37" s="49">
        <f t="shared" si="5"/>
        <v>1056000</v>
      </c>
      <c r="L37" t="s">
        <v>30</v>
      </c>
      <c r="N37" s="2"/>
      <c r="O37" s="2"/>
      <c r="P37" s="2"/>
    </row>
    <row r="38" spans="1:16" x14ac:dyDescent="0.25">
      <c r="A38" s="41">
        <v>37</v>
      </c>
      <c r="B38" s="41">
        <v>801</v>
      </c>
      <c r="C38" s="41">
        <v>8</v>
      </c>
      <c r="D38" s="41" t="s">
        <v>8</v>
      </c>
      <c r="E38" s="41">
        <v>320</v>
      </c>
      <c r="F38" s="43">
        <f t="shared" si="0"/>
        <v>352</v>
      </c>
      <c r="G38" s="41">
        <f>G37+90</f>
        <v>22040</v>
      </c>
      <c r="H38" s="49">
        <v>0</v>
      </c>
      <c r="I38" s="49">
        <f t="shared" si="3"/>
        <v>0</v>
      </c>
      <c r="J38" s="50">
        <f t="shared" si="4"/>
        <v>0</v>
      </c>
      <c r="K38" s="49">
        <f t="shared" si="5"/>
        <v>1056000</v>
      </c>
      <c r="L38" t="s">
        <v>30</v>
      </c>
      <c r="N38" s="2"/>
      <c r="O38" s="2"/>
      <c r="P38" s="2"/>
    </row>
    <row r="39" spans="1:16" x14ac:dyDescent="0.25">
      <c r="A39" s="41">
        <v>38</v>
      </c>
      <c r="B39" s="41">
        <v>802</v>
      </c>
      <c r="C39" s="41">
        <v>8</v>
      </c>
      <c r="D39" s="41" t="s">
        <v>8</v>
      </c>
      <c r="E39" s="41">
        <v>320</v>
      </c>
      <c r="F39" s="43">
        <f t="shared" si="0"/>
        <v>352</v>
      </c>
      <c r="G39" s="41">
        <f>G38</f>
        <v>22040</v>
      </c>
      <c r="H39" s="49">
        <v>0</v>
      </c>
      <c r="I39" s="49">
        <f t="shared" si="3"/>
        <v>0</v>
      </c>
      <c r="J39" s="50">
        <f t="shared" si="4"/>
        <v>0</v>
      </c>
      <c r="K39" s="49">
        <f t="shared" si="5"/>
        <v>1056000</v>
      </c>
      <c r="L39" t="s">
        <v>30</v>
      </c>
      <c r="N39" s="2"/>
      <c r="O39" s="2"/>
      <c r="P39" s="2"/>
    </row>
    <row r="40" spans="1:16" x14ac:dyDescent="0.25">
      <c r="A40" s="41">
        <v>39</v>
      </c>
      <c r="B40" s="41">
        <v>803</v>
      </c>
      <c r="C40" s="41">
        <v>8</v>
      </c>
      <c r="D40" s="41" t="s">
        <v>8</v>
      </c>
      <c r="E40" s="41">
        <v>320</v>
      </c>
      <c r="F40" s="43">
        <f t="shared" si="0"/>
        <v>352</v>
      </c>
      <c r="G40" s="41">
        <f>G39</f>
        <v>22040</v>
      </c>
      <c r="H40" s="49">
        <v>0</v>
      </c>
      <c r="I40" s="49">
        <f t="shared" si="3"/>
        <v>0</v>
      </c>
      <c r="J40" s="50">
        <f t="shared" si="4"/>
        <v>0</v>
      </c>
      <c r="K40" s="49">
        <f t="shared" si="5"/>
        <v>1056000</v>
      </c>
      <c r="L40" t="s">
        <v>30</v>
      </c>
      <c r="N40" s="2"/>
      <c r="O40" s="2"/>
      <c r="P40" s="2"/>
    </row>
    <row r="41" spans="1:16" x14ac:dyDescent="0.25">
      <c r="A41" s="41">
        <v>40</v>
      </c>
      <c r="B41" s="41">
        <v>806</v>
      </c>
      <c r="C41" s="41">
        <v>8</v>
      </c>
      <c r="D41" s="41" t="s">
        <v>8</v>
      </c>
      <c r="E41" s="41">
        <v>320</v>
      </c>
      <c r="F41" s="43">
        <f t="shared" si="0"/>
        <v>352</v>
      </c>
      <c r="G41" s="41">
        <f>G40</f>
        <v>22040</v>
      </c>
      <c r="H41" s="49">
        <v>0</v>
      </c>
      <c r="I41" s="49">
        <f t="shared" si="3"/>
        <v>0</v>
      </c>
      <c r="J41" s="50">
        <f t="shared" si="4"/>
        <v>0</v>
      </c>
      <c r="K41" s="49">
        <f t="shared" si="5"/>
        <v>1056000</v>
      </c>
      <c r="L41" t="s">
        <v>30</v>
      </c>
      <c r="N41" s="2"/>
      <c r="O41" s="2"/>
      <c r="P41" s="2"/>
    </row>
    <row r="42" spans="1:16" x14ac:dyDescent="0.25">
      <c r="A42" s="41">
        <v>41</v>
      </c>
      <c r="B42" s="41">
        <v>901</v>
      </c>
      <c r="C42" s="41">
        <v>9</v>
      </c>
      <c r="D42" s="41" t="s">
        <v>8</v>
      </c>
      <c r="E42" s="41">
        <v>320</v>
      </c>
      <c r="F42" s="43">
        <f t="shared" si="0"/>
        <v>352</v>
      </c>
      <c r="G42" s="41">
        <f>G41+90</f>
        <v>22130</v>
      </c>
      <c r="H42" s="49">
        <v>0</v>
      </c>
      <c r="I42" s="49">
        <f t="shared" si="3"/>
        <v>0</v>
      </c>
      <c r="J42" s="50">
        <f t="shared" si="4"/>
        <v>0</v>
      </c>
      <c r="K42" s="49">
        <f t="shared" si="5"/>
        <v>1056000</v>
      </c>
      <c r="L42" t="s">
        <v>30</v>
      </c>
      <c r="N42" s="2"/>
      <c r="O42" s="2"/>
      <c r="P42" s="2"/>
    </row>
    <row r="43" spans="1:16" x14ac:dyDescent="0.25">
      <c r="A43" s="41">
        <v>42</v>
      </c>
      <c r="B43" s="41">
        <v>902</v>
      </c>
      <c r="C43" s="41">
        <v>9</v>
      </c>
      <c r="D43" s="41" t="s">
        <v>8</v>
      </c>
      <c r="E43" s="41">
        <v>320</v>
      </c>
      <c r="F43" s="43">
        <f t="shared" si="0"/>
        <v>352</v>
      </c>
      <c r="G43" s="41">
        <f>G42</f>
        <v>22130</v>
      </c>
      <c r="H43" s="49">
        <v>0</v>
      </c>
      <c r="I43" s="49">
        <f t="shared" si="3"/>
        <v>0</v>
      </c>
      <c r="J43" s="50">
        <f t="shared" si="4"/>
        <v>0</v>
      </c>
      <c r="K43" s="49">
        <f t="shared" si="5"/>
        <v>1056000</v>
      </c>
      <c r="L43" t="s">
        <v>30</v>
      </c>
      <c r="N43" s="2"/>
      <c r="O43" s="2"/>
      <c r="P43" s="2"/>
    </row>
    <row r="44" spans="1:16" x14ac:dyDescent="0.25">
      <c r="A44" s="41">
        <v>43</v>
      </c>
      <c r="B44" s="41">
        <v>903</v>
      </c>
      <c r="C44" s="41">
        <v>9</v>
      </c>
      <c r="D44" s="41" t="s">
        <v>8</v>
      </c>
      <c r="E44" s="41">
        <v>320</v>
      </c>
      <c r="F44" s="43">
        <f t="shared" si="0"/>
        <v>352</v>
      </c>
      <c r="G44" s="41">
        <f>G43</f>
        <v>22130</v>
      </c>
      <c r="H44" s="49">
        <v>0</v>
      </c>
      <c r="I44" s="49">
        <f t="shared" si="3"/>
        <v>0</v>
      </c>
      <c r="J44" s="50">
        <f t="shared" si="4"/>
        <v>0</v>
      </c>
      <c r="K44" s="49">
        <f t="shared" si="5"/>
        <v>1056000</v>
      </c>
      <c r="L44" t="s">
        <v>30</v>
      </c>
      <c r="N44" s="2"/>
      <c r="O44" s="2"/>
      <c r="P44" s="2"/>
    </row>
    <row r="45" spans="1:16" x14ac:dyDescent="0.25">
      <c r="A45" s="41">
        <v>44</v>
      </c>
      <c r="B45" s="41">
        <v>904</v>
      </c>
      <c r="C45" s="41">
        <v>9</v>
      </c>
      <c r="D45" s="41" t="s">
        <v>8</v>
      </c>
      <c r="E45" s="41">
        <v>320</v>
      </c>
      <c r="F45" s="43">
        <f t="shared" si="0"/>
        <v>352</v>
      </c>
      <c r="G45" s="41">
        <f>G44</f>
        <v>22130</v>
      </c>
      <c r="H45" s="49">
        <v>0</v>
      </c>
      <c r="I45" s="49">
        <f t="shared" si="3"/>
        <v>0</v>
      </c>
      <c r="J45" s="50">
        <f t="shared" si="4"/>
        <v>0</v>
      </c>
      <c r="K45" s="49">
        <f t="shared" si="5"/>
        <v>1056000</v>
      </c>
      <c r="L45" t="s">
        <v>30</v>
      </c>
      <c r="N45" s="2"/>
      <c r="O45" s="2"/>
      <c r="P45" s="2"/>
    </row>
    <row r="46" spans="1:16" x14ac:dyDescent="0.25">
      <c r="A46" s="41">
        <v>45</v>
      </c>
      <c r="B46" s="41">
        <v>905</v>
      </c>
      <c r="C46" s="41">
        <v>9</v>
      </c>
      <c r="D46" s="41" t="s">
        <v>8</v>
      </c>
      <c r="E46" s="41">
        <v>320</v>
      </c>
      <c r="F46" s="43">
        <f t="shared" si="0"/>
        <v>352</v>
      </c>
      <c r="G46" s="41">
        <f>G45</f>
        <v>22130</v>
      </c>
      <c r="H46" s="49">
        <v>0</v>
      </c>
      <c r="I46" s="49">
        <f t="shared" si="3"/>
        <v>0</v>
      </c>
      <c r="J46" s="50">
        <f t="shared" si="4"/>
        <v>0</v>
      </c>
      <c r="K46" s="49">
        <f t="shared" si="5"/>
        <v>1056000</v>
      </c>
      <c r="L46" t="s">
        <v>30</v>
      </c>
      <c r="N46" s="2"/>
      <c r="O46" s="2"/>
      <c r="P46" s="2"/>
    </row>
    <row r="47" spans="1:16" x14ac:dyDescent="0.25">
      <c r="A47" s="41">
        <v>46</v>
      </c>
      <c r="B47" s="41">
        <v>906</v>
      </c>
      <c r="C47" s="41">
        <v>9</v>
      </c>
      <c r="D47" s="41" t="s">
        <v>8</v>
      </c>
      <c r="E47" s="41">
        <v>320</v>
      </c>
      <c r="F47" s="43">
        <f t="shared" si="0"/>
        <v>352</v>
      </c>
      <c r="G47" s="41">
        <f>G46</f>
        <v>22130</v>
      </c>
      <c r="H47" s="49">
        <v>0</v>
      </c>
      <c r="I47" s="49">
        <f t="shared" si="3"/>
        <v>0</v>
      </c>
      <c r="J47" s="50">
        <f t="shared" si="4"/>
        <v>0</v>
      </c>
      <c r="K47" s="49">
        <f t="shared" si="5"/>
        <v>1056000</v>
      </c>
      <c r="L47" t="s">
        <v>30</v>
      </c>
      <c r="N47" s="2"/>
      <c r="O47" s="2"/>
      <c r="P47" s="2"/>
    </row>
    <row r="48" spans="1:16" x14ac:dyDescent="0.25">
      <c r="A48" s="41">
        <v>47</v>
      </c>
      <c r="B48" s="41">
        <v>1001</v>
      </c>
      <c r="C48" s="41">
        <v>10</v>
      </c>
      <c r="D48" s="41" t="s">
        <v>8</v>
      </c>
      <c r="E48" s="41">
        <v>320</v>
      </c>
      <c r="F48" s="43">
        <f t="shared" si="0"/>
        <v>352</v>
      </c>
      <c r="G48" s="41">
        <f>G47+90</f>
        <v>22220</v>
      </c>
      <c r="H48" s="49">
        <v>0</v>
      </c>
      <c r="I48" s="49">
        <f t="shared" si="3"/>
        <v>0</v>
      </c>
      <c r="J48" s="50">
        <f t="shared" si="4"/>
        <v>0</v>
      </c>
      <c r="K48" s="49">
        <f t="shared" si="5"/>
        <v>1056000</v>
      </c>
      <c r="L48" t="s">
        <v>30</v>
      </c>
      <c r="N48" s="2"/>
      <c r="O48" s="2"/>
      <c r="P48" s="2"/>
    </row>
    <row r="49" spans="1:16" x14ac:dyDescent="0.25">
      <c r="A49" s="41">
        <v>48</v>
      </c>
      <c r="B49" s="41">
        <v>1002</v>
      </c>
      <c r="C49" s="41">
        <v>10</v>
      </c>
      <c r="D49" s="41" t="s">
        <v>8</v>
      </c>
      <c r="E49" s="41">
        <v>320</v>
      </c>
      <c r="F49" s="43">
        <f t="shared" si="0"/>
        <v>352</v>
      </c>
      <c r="G49" s="41">
        <f>G48</f>
        <v>22220</v>
      </c>
      <c r="H49" s="49">
        <v>0</v>
      </c>
      <c r="I49" s="49">
        <f t="shared" si="3"/>
        <v>0</v>
      </c>
      <c r="J49" s="50">
        <f t="shared" si="4"/>
        <v>0</v>
      </c>
      <c r="K49" s="49">
        <f t="shared" si="5"/>
        <v>1056000</v>
      </c>
      <c r="L49" t="s">
        <v>30</v>
      </c>
      <c r="N49" s="2"/>
      <c r="O49" s="2"/>
      <c r="P49" s="2"/>
    </row>
    <row r="50" spans="1:16" x14ac:dyDescent="0.25">
      <c r="A50" s="41">
        <v>49</v>
      </c>
      <c r="B50" s="41">
        <v>1003</v>
      </c>
      <c r="C50" s="41">
        <v>10</v>
      </c>
      <c r="D50" s="41" t="s">
        <v>8</v>
      </c>
      <c r="E50" s="41">
        <v>320</v>
      </c>
      <c r="F50" s="43">
        <f t="shared" si="0"/>
        <v>352</v>
      </c>
      <c r="G50" s="41">
        <f>G49</f>
        <v>22220</v>
      </c>
      <c r="H50" s="49">
        <v>0</v>
      </c>
      <c r="I50" s="49">
        <f t="shared" si="3"/>
        <v>0</v>
      </c>
      <c r="J50" s="50">
        <f t="shared" si="4"/>
        <v>0</v>
      </c>
      <c r="K50" s="49">
        <f t="shared" si="5"/>
        <v>1056000</v>
      </c>
      <c r="L50" t="s">
        <v>30</v>
      </c>
      <c r="N50" s="2"/>
      <c r="O50" s="2"/>
      <c r="P50" s="2"/>
    </row>
    <row r="51" spans="1:16" x14ac:dyDescent="0.25">
      <c r="A51" s="41">
        <v>50</v>
      </c>
      <c r="B51" s="41">
        <v>1004</v>
      </c>
      <c r="C51" s="41">
        <v>10</v>
      </c>
      <c r="D51" s="41" t="s">
        <v>8</v>
      </c>
      <c r="E51" s="41">
        <v>320</v>
      </c>
      <c r="F51" s="43">
        <f t="shared" si="0"/>
        <v>352</v>
      </c>
      <c r="G51" s="41">
        <f>G50</f>
        <v>22220</v>
      </c>
      <c r="H51" s="49">
        <v>0</v>
      </c>
      <c r="I51" s="49">
        <f t="shared" si="3"/>
        <v>0</v>
      </c>
      <c r="J51" s="50">
        <f t="shared" si="4"/>
        <v>0</v>
      </c>
      <c r="K51" s="49">
        <f t="shared" si="5"/>
        <v>1056000</v>
      </c>
      <c r="L51" t="s">
        <v>30</v>
      </c>
      <c r="N51" s="2"/>
      <c r="O51" s="2"/>
      <c r="P51" s="2"/>
    </row>
    <row r="52" spans="1:16" x14ac:dyDescent="0.25">
      <c r="A52" s="41">
        <v>51</v>
      </c>
      <c r="B52" s="41">
        <v>1005</v>
      </c>
      <c r="C52" s="41">
        <v>10</v>
      </c>
      <c r="D52" s="41" t="s">
        <v>8</v>
      </c>
      <c r="E52" s="41">
        <v>320</v>
      </c>
      <c r="F52" s="43">
        <f t="shared" si="0"/>
        <v>352</v>
      </c>
      <c r="G52" s="41">
        <f>G51</f>
        <v>22220</v>
      </c>
      <c r="H52" s="49">
        <v>0</v>
      </c>
      <c r="I52" s="49">
        <f t="shared" si="3"/>
        <v>0</v>
      </c>
      <c r="J52" s="50">
        <f t="shared" si="4"/>
        <v>0</v>
      </c>
      <c r="K52" s="49">
        <f t="shared" si="5"/>
        <v>1056000</v>
      </c>
      <c r="L52" t="s">
        <v>30</v>
      </c>
      <c r="N52" s="2"/>
      <c r="O52" s="2"/>
      <c r="P52" s="2"/>
    </row>
    <row r="53" spans="1:16" x14ac:dyDescent="0.25">
      <c r="A53" s="41">
        <v>52</v>
      </c>
      <c r="B53" s="41">
        <v>1006</v>
      </c>
      <c r="C53" s="41">
        <v>10</v>
      </c>
      <c r="D53" s="41" t="s">
        <v>8</v>
      </c>
      <c r="E53" s="41">
        <v>320</v>
      </c>
      <c r="F53" s="43">
        <f t="shared" si="0"/>
        <v>352</v>
      </c>
      <c r="G53" s="41">
        <f>G52</f>
        <v>22220</v>
      </c>
      <c r="H53" s="49">
        <v>0</v>
      </c>
      <c r="I53" s="49">
        <f t="shared" si="3"/>
        <v>0</v>
      </c>
      <c r="J53" s="50">
        <f t="shared" si="4"/>
        <v>0</v>
      </c>
      <c r="K53" s="49">
        <f t="shared" si="5"/>
        <v>1056000</v>
      </c>
      <c r="L53" t="s">
        <v>30</v>
      </c>
      <c r="N53" s="2"/>
      <c r="O53" s="2"/>
      <c r="P53" s="2"/>
    </row>
    <row r="54" spans="1:16" x14ac:dyDescent="0.25">
      <c r="A54" s="41">
        <v>53</v>
      </c>
      <c r="B54" s="41">
        <v>1101</v>
      </c>
      <c r="C54" s="41">
        <v>11</v>
      </c>
      <c r="D54" s="41" t="s">
        <v>8</v>
      </c>
      <c r="E54" s="41">
        <v>320</v>
      </c>
      <c r="F54" s="43">
        <f t="shared" si="0"/>
        <v>352</v>
      </c>
      <c r="G54" s="41">
        <f>G53+90</f>
        <v>22310</v>
      </c>
      <c r="H54" s="49">
        <v>0</v>
      </c>
      <c r="I54" s="49">
        <f t="shared" si="3"/>
        <v>0</v>
      </c>
      <c r="J54" s="50">
        <f t="shared" si="4"/>
        <v>0</v>
      </c>
      <c r="K54" s="49">
        <f t="shared" si="5"/>
        <v>1056000</v>
      </c>
      <c r="L54" t="s">
        <v>30</v>
      </c>
      <c r="N54" s="2"/>
      <c r="O54" s="2"/>
      <c r="P54" s="2"/>
    </row>
    <row r="55" spans="1:16" x14ac:dyDescent="0.25">
      <c r="A55" s="41">
        <v>54</v>
      </c>
      <c r="B55" s="41">
        <v>1102</v>
      </c>
      <c r="C55" s="41">
        <v>11</v>
      </c>
      <c r="D55" s="41" t="s">
        <v>8</v>
      </c>
      <c r="E55" s="41">
        <v>320</v>
      </c>
      <c r="F55" s="43">
        <f t="shared" si="0"/>
        <v>352</v>
      </c>
      <c r="G55" s="41">
        <f>G54</f>
        <v>22310</v>
      </c>
      <c r="H55" s="49">
        <v>0</v>
      </c>
      <c r="I55" s="49">
        <f t="shared" si="3"/>
        <v>0</v>
      </c>
      <c r="J55" s="50">
        <f t="shared" si="4"/>
        <v>0</v>
      </c>
      <c r="K55" s="49">
        <f t="shared" si="5"/>
        <v>1056000</v>
      </c>
      <c r="L55" t="s">
        <v>30</v>
      </c>
      <c r="N55" s="2"/>
      <c r="O55" s="2"/>
      <c r="P55" s="2"/>
    </row>
    <row r="56" spans="1:16" x14ac:dyDescent="0.25">
      <c r="A56" s="41">
        <v>55</v>
      </c>
      <c r="B56" s="41">
        <v>1103</v>
      </c>
      <c r="C56" s="41">
        <v>11</v>
      </c>
      <c r="D56" s="41" t="s">
        <v>8</v>
      </c>
      <c r="E56" s="41">
        <v>320</v>
      </c>
      <c r="F56" s="43">
        <f t="shared" si="0"/>
        <v>352</v>
      </c>
      <c r="G56" s="41">
        <f>G55</f>
        <v>22310</v>
      </c>
      <c r="H56" s="49">
        <v>0</v>
      </c>
      <c r="I56" s="49">
        <f t="shared" si="3"/>
        <v>0</v>
      </c>
      <c r="J56" s="50">
        <f t="shared" si="4"/>
        <v>0</v>
      </c>
      <c r="K56" s="49">
        <f t="shared" si="5"/>
        <v>1056000</v>
      </c>
      <c r="L56" t="s">
        <v>30</v>
      </c>
      <c r="N56" s="2"/>
      <c r="O56" s="2"/>
      <c r="P56" s="2"/>
    </row>
    <row r="57" spans="1:16" x14ac:dyDescent="0.25">
      <c r="A57" s="41">
        <v>56</v>
      </c>
      <c r="B57" s="41">
        <v>1104</v>
      </c>
      <c r="C57" s="41">
        <v>11</v>
      </c>
      <c r="D57" s="41" t="s">
        <v>8</v>
      </c>
      <c r="E57" s="41">
        <v>320</v>
      </c>
      <c r="F57" s="43">
        <f t="shared" si="0"/>
        <v>352</v>
      </c>
      <c r="G57" s="41">
        <f>G56</f>
        <v>22310</v>
      </c>
      <c r="H57" s="49">
        <v>0</v>
      </c>
      <c r="I57" s="49">
        <f t="shared" si="3"/>
        <v>0</v>
      </c>
      <c r="J57" s="50">
        <f t="shared" si="4"/>
        <v>0</v>
      </c>
      <c r="K57" s="49">
        <f t="shared" si="5"/>
        <v>1056000</v>
      </c>
      <c r="L57" t="s">
        <v>30</v>
      </c>
      <c r="N57" s="2"/>
      <c r="O57" s="2"/>
      <c r="P57" s="2"/>
    </row>
    <row r="58" spans="1:16" x14ac:dyDescent="0.25">
      <c r="A58" s="41">
        <v>57</v>
      </c>
      <c r="B58" s="41">
        <v>1105</v>
      </c>
      <c r="C58" s="41">
        <v>11</v>
      </c>
      <c r="D58" s="41" t="s">
        <v>8</v>
      </c>
      <c r="E58" s="41">
        <v>320</v>
      </c>
      <c r="F58" s="43">
        <f t="shared" si="0"/>
        <v>352</v>
      </c>
      <c r="G58" s="41">
        <f>G57</f>
        <v>22310</v>
      </c>
      <c r="H58" s="49">
        <v>0</v>
      </c>
      <c r="I58" s="49">
        <f t="shared" si="3"/>
        <v>0</v>
      </c>
      <c r="J58" s="50">
        <f t="shared" si="4"/>
        <v>0</v>
      </c>
      <c r="K58" s="49">
        <f t="shared" si="5"/>
        <v>1056000</v>
      </c>
      <c r="L58" t="s">
        <v>30</v>
      </c>
      <c r="N58" s="2"/>
      <c r="O58" s="2"/>
      <c r="P58" s="2"/>
    </row>
    <row r="59" spans="1:16" x14ac:dyDescent="0.25">
      <c r="A59" s="41">
        <v>58</v>
      </c>
      <c r="B59" s="41">
        <v>1106</v>
      </c>
      <c r="C59" s="41">
        <v>11</v>
      </c>
      <c r="D59" s="41" t="s">
        <v>8</v>
      </c>
      <c r="E59" s="41">
        <v>320</v>
      </c>
      <c r="F59" s="43">
        <f t="shared" si="0"/>
        <v>352</v>
      </c>
      <c r="G59" s="41">
        <f>G58</f>
        <v>22310</v>
      </c>
      <c r="H59" s="49">
        <v>0</v>
      </c>
      <c r="I59" s="49">
        <f t="shared" si="3"/>
        <v>0</v>
      </c>
      <c r="J59" s="50">
        <f t="shared" si="4"/>
        <v>0</v>
      </c>
      <c r="K59" s="49">
        <f t="shared" si="5"/>
        <v>1056000</v>
      </c>
      <c r="L59" t="s">
        <v>30</v>
      </c>
      <c r="N59" s="2"/>
      <c r="O59" s="2"/>
      <c r="P59" s="2"/>
    </row>
    <row r="60" spans="1:16" x14ac:dyDescent="0.25">
      <c r="A60" s="41">
        <v>59</v>
      </c>
      <c r="B60" s="41">
        <v>1201</v>
      </c>
      <c r="C60" s="41">
        <v>12</v>
      </c>
      <c r="D60" s="41" t="s">
        <v>8</v>
      </c>
      <c r="E60" s="41">
        <v>320</v>
      </c>
      <c r="F60" s="43">
        <f t="shared" si="0"/>
        <v>352</v>
      </c>
      <c r="G60" s="41">
        <f>G59+90</f>
        <v>22400</v>
      </c>
      <c r="H60" s="49">
        <v>0</v>
      </c>
      <c r="I60" s="49">
        <f t="shared" si="3"/>
        <v>0</v>
      </c>
      <c r="J60" s="50">
        <f t="shared" si="4"/>
        <v>0</v>
      </c>
      <c r="K60" s="49">
        <f t="shared" si="5"/>
        <v>1056000</v>
      </c>
      <c r="L60" t="s">
        <v>30</v>
      </c>
      <c r="N60" s="2"/>
      <c r="O60" s="2"/>
      <c r="P60" s="2"/>
    </row>
    <row r="61" spans="1:16" x14ac:dyDescent="0.25">
      <c r="A61" s="41">
        <v>60</v>
      </c>
      <c r="B61" s="41">
        <v>1202</v>
      </c>
      <c r="C61" s="41">
        <v>12</v>
      </c>
      <c r="D61" s="41" t="s">
        <v>8</v>
      </c>
      <c r="E61" s="41">
        <v>320</v>
      </c>
      <c r="F61" s="43">
        <f t="shared" si="0"/>
        <v>352</v>
      </c>
      <c r="G61" s="41">
        <f>G60</f>
        <v>22400</v>
      </c>
      <c r="H61" s="49">
        <v>0</v>
      </c>
      <c r="I61" s="49">
        <f t="shared" si="3"/>
        <v>0</v>
      </c>
      <c r="J61" s="50">
        <f t="shared" si="4"/>
        <v>0</v>
      </c>
      <c r="K61" s="49">
        <f t="shared" si="5"/>
        <v>1056000</v>
      </c>
      <c r="L61" t="s">
        <v>30</v>
      </c>
      <c r="N61" s="2"/>
      <c r="O61" s="2"/>
      <c r="P61" s="2"/>
    </row>
    <row r="62" spans="1:16" x14ac:dyDescent="0.25">
      <c r="A62" s="41">
        <v>61</v>
      </c>
      <c r="B62" s="41">
        <v>1203</v>
      </c>
      <c r="C62" s="41">
        <v>12</v>
      </c>
      <c r="D62" s="41" t="s">
        <v>8</v>
      </c>
      <c r="E62" s="41">
        <v>320</v>
      </c>
      <c r="F62" s="43">
        <f t="shared" si="0"/>
        <v>352</v>
      </c>
      <c r="G62" s="41">
        <f>G61</f>
        <v>22400</v>
      </c>
      <c r="H62" s="49">
        <v>0</v>
      </c>
      <c r="I62" s="49">
        <f t="shared" si="3"/>
        <v>0</v>
      </c>
      <c r="J62" s="50">
        <f t="shared" si="4"/>
        <v>0</v>
      </c>
      <c r="K62" s="49">
        <f t="shared" si="5"/>
        <v>1056000</v>
      </c>
      <c r="L62" t="s">
        <v>30</v>
      </c>
      <c r="N62" s="2"/>
      <c r="O62" s="2"/>
      <c r="P62" s="2"/>
    </row>
    <row r="63" spans="1:16" x14ac:dyDescent="0.25">
      <c r="A63" s="41">
        <v>62</v>
      </c>
      <c r="B63" s="41">
        <v>1204</v>
      </c>
      <c r="C63" s="41">
        <v>12</v>
      </c>
      <c r="D63" s="41" t="s">
        <v>8</v>
      </c>
      <c r="E63" s="41">
        <v>320</v>
      </c>
      <c r="F63" s="43">
        <f t="shared" si="0"/>
        <v>352</v>
      </c>
      <c r="G63" s="41">
        <f>G62</f>
        <v>22400</v>
      </c>
      <c r="H63" s="49">
        <v>0</v>
      </c>
      <c r="I63" s="49">
        <f t="shared" si="3"/>
        <v>0</v>
      </c>
      <c r="J63" s="50">
        <f t="shared" si="4"/>
        <v>0</v>
      </c>
      <c r="K63" s="49">
        <f t="shared" si="5"/>
        <v>1056000</v>
      </c>
      <c r="L63" t="s">
        <v>30</v>
      </c>
      <c r="N63" s="2"/>
      <c r="O63" s="2"/>
      <c r="P63" s="2"/>
    </row>
    <row r="64" spans="1:16" x14ac:dyDescent="0.25">
      <c r="A64" s="41">
        <v>63</v>
      </c>
      <c r="B64" s="41">
        <v>1205</v>
      </c>
      <c r="C64" s="41">
        <v>12</v>
      </c>
      <c r="D64" s="41" t="s">
        <v>8</v>
      </c>
      <c r="E64" s="41">
        <v>320</v>
      </c>
      <c r="F64" s="43">
        <f t="shared" ref="F64:F88" si="6">E64*1.1</f>
        <v>352</v>
      </c>
      <c r="G64" s="41">
        <f>G63</f>
        <v>22400</v>
      </c>
      <c r="H64" s="49">
        <v>0</v>
      </c>
      <c r="I64" s="49">
        <f t="shared" si="3"/>
        <v>0</v>
      </c>
      <c r="J64" s="50">
        <f t="shared" si="4"/>
        <v>0</v>
      </c>
      <c r="K64" s="49">
        <f t="shared" si="5"/>
        <v>1056000</v>
      </c>
      <c r="L64" t="s">
        <v>30</v>
      </c>
      <c r="N64" s="2"/>
      <c r="O64" s="2"/>
      <c r="P64" s="2"/>
    </row>
    <row r="65" spans="1:16" x14ac:dyDescent="0.25">
      <c r="A65" s="41">
        <v>64</v>
      </c>
      <c r="B65" s="41">
        <v>1206</v>
      </c>
      <c r="C65" s="41">
        <v>12</v>
      </c>
      <c r="D65" s="41" t="s">
        <v>8</v>
      </c>
      <c r="E65" s="41">
        <v>320</v>
      </c>
      <c r="F65" s="43">
        <f t="shared" si="6"/>
        <v>352</v>
      </c>
      <c r="G65" s="41">
        <f>G64</f>
        <v>22400</v>
      </c>
      <c r="H65" s="49">
        <v>0</v>
      </c>
      <c r="I65" s="49">
        <f t="shared" si="3"/>
        <v>0</v>
      </c>
      <c r="J65" s="50">
        <f t="shared" si="4"/>
        <v>0</v>
      </c>
      <c r="K65" s="49">
        <f t="shared" si="5"/>
        <v>1056000</v>
      </c>
      <c r="L65" t="s">
        <v>30</v>
      </c>
      <c r="N65" s="2"/>
      <c r="O65" s="2"/>
      <c r="P65" s="2"/>
    </row>
    <row r="66" spans="1:16" x14ac:dyDescent="0.25">
      <c r="A66" s="41">
        <v>65</v>
      </c>
      <c r="B66" s="41">
        <v>1301</v>
      </c>
      <c r="C66" s="41">
        <v>13</v>
      </c>
      <c r="D66" s="41" t="s">
        <v>8</v>
      </c>
      <c r="E66" s="41">
        <v>320</v>
      </c>
      <c r="F66" s="43">
        <f t="shared" si="6"/>
        <v>352</v>
      </c>
      <c r="G66" s="41">
        <f>G65+90</f>
        <v>22490</v>
      </c>
      <c r="H66" s="49">
        <f t="shared" ref="H66" si="7">E66*G66</f>
        <v>7196800</v>
      </c>
      <c r="I66" s="49">
        <f t="shared" si="3"/>
        <v>7556640</v>
      </c>
      <c r="J66" s="50">
        <f t="shared" si="4"/>
        <v>15500</v>
      </c>
      <c r="K66" s="49">
        <f t="shared" si="5"/>
        <v>1056000</v>
      </c>
      <c r="L66" t="s">
        <v>34</v>
      </c>
      <c r="N66" s="2"/>
      <c r="O66" s="2"/>
      <c r="P66" s="2"/>
    </row>
    <row r="67" spans="1:16" x14ac:dyDescent="0.25">
      <c r="A67" s="41">
        <v>66</v>
      </c>
      <c r="B67" s="41">
        <v>1302</v>
      </c>
      <c r="C67" s="41">
        <v>13</v>
      </c>
      <c r="D67" s="41" t="s">
        <v>8</v>
      </c>
      <c r="E67" s="41">
        <v>320</v>
      </c>
      <c r="F67" s="43">
        <f t="shared" si="6"/>
        <v>352</v>
      </c>
      <c r="G67" s="41">
        <f>G66</f>
        <v>22490</v>
      </c>
      <c r="H67" s="49">
        <f t="shared" ref="H67:H88" si="8">E67*G67</f>
        <v>7196800</v>
      </c>
      <c r="I67" s="49">
        <f t="shared" ref="I67:I88" si="9">H67*1.05</f>
        <v>7556640</v>
      </c>
      <c r="J67" s="50">
        <f t="shared" ref="J67:J88" si="10">MROUND((I67*0.025/12),500)</f>
        <v>15500</v>
      </c>
      <c r="K67" s="49">
        <f t="shared" ref="K67:K88" si="11">F67*3000</f>
        <v>1056000</v>
      </c>
      <c r="L67" t="s">
        <v>34</v>
      </c>
      <c r="N67" s="2"/>
      <c r="O67" s="2"/>
      <c r="P67" s="2"/>
    </row>
    <row r="68" spans="1:16" x14ac:dyDescent="0.25">
      <c r="A68" s="41">
        <v>67</v>
      </c>
      <c r="B68" s="41">
        <v>1303</v>
      </c>
      <c r="C68" s="41">
        <v>13</v>
      </c>
      <c r="D68" s="41" t="s">
        <v>8</v>
      </c>
      <c r="E68" s="41">
        <v>320</v>
      </c>
      <c r="F68" s="43">
        <f t="shared" si="6"/>
        <v>352</v>
      </c>
      <c r="G68" s="41">
        <f>G67</f>
        <v>22490</v>
      </c>
      <c r="H68" s="49">
        <v>0</v>
      </c>
      <c r="I68" s="49">
        <f t="shared" si="9"/>
        <v>0</v>
      </c>
      <c r="J68" s="50">
        <f t="shared" si="10"/>
        <v>0</v>
      </c>
      <c r="K68" s="49">
        <f t="shared" si="11"/>
        <v>1056000</v>
      </c>
      <c r="L68" t="s">
        <v>30</v>
      </c>
      <c r="N68" s="2"/>
      <c r="O68" s="2"/>
      <c r="P68" s="2"/>
    </row>
    <row r="69" spans="1:16" x14ac:dyDescent="0.25">
      <c r="A69" s="41">
        <v>68</v>
      </c>
      <c r="B69" s="41">
        <v>1304</v>
      </c>
      <c r="C69" s="41">
        <v>13</v>
      </c>
      <c r="D69" s="41" t="s">
        <v>8</v>
      </c>
      <c r="E69" s="41">
        <v>320</v>
      </c>
      <c r="F69" s="43">
        <f t="shared" si="6"/>
        <v>352</v>
      </c>
      <c r="G69" s="41">
        <f>G68</f>
        <v>22490</v>
      </c>
      <c r="H69" s="49">
        <f t="shared" si="8"/>
        <v>7196800</v>
      </c>
      <c r="I69" s="49">
        <f t="shared" si="9"/>
        <v>7556640</v>
      </c>
      <c r="J69" s="50">
        <f t="shared" si="10"/>
        <v>15500</v>
      </c>
      <c r="K69" s="49">
        <f t="shared" si="11"/>
        <v>1056000</v>
      </c>
      <c r="L69" t="s">
        <v>34</v>
      </c>
      <c r="N69" s="2"/>
      <c r="O69" s="2"/>
      <c r="P69" s="2"/>
    </row>
    <row r="70" spans="1:16" x14ac:dyDescent="0.25">
      <c r="A70" s="41">
        <v>69</v>
      </c>
      <c r="B70" s="41">
        <v>1305</v>
      </c>
      <c r="C70" s="41">
        <v>13</v>
      </c>
      <c r="D70" s="41" t="s">
        <v>8</v>
      </c>
      <c r="E70" s="41">
        <v>320</v>
      </c>
      <c r="F70" s="43">
        <f t="shared" si="6"/>
        <v>352</v>
      </c>
      <c r="G70" s="41">
        <f>G69</f>
        <v>22490</v>
      </c>
      <c r="H70" s="49">
        <f t="shared" si="8"/>
        <v>7196800</v>
      </c>
      <c r="I70" s="49">
        <f t="shared" si="9"/>
        <v>7556640</v>
      </c>
      <c r="J70" s="50">
        <f t="shared" si="10"/>
        <v>15500</v>
      </c>
      <c r="K70" s="49">
        <f t="shared" si="11"/>
        <v>1056000</v>
      </c>
      <c r="L70" t="s">
        <v>34</v>
      </c>
      <c r="N70" s="2"/>
      <c r="O70" s="2"/>
      <c r="P70" s="2"/>
    </row>
    <row r="71" spans="1:16" x14ac:dyDescent="0.25">
      <c r="A71" s="41">
        <v>70</v>
      </c>
      <c r="B71" s="41">
        <v>1306</v>
      </c>
      <c r="C71" s="41">
        <v>13</v>
      </c>
      <c r="D71" s="41" t="s">
        <v>8</v>
      </c>
      <c r="E71" s="41">
        <v>320</v>
      </c>
      <c r="F71" s="43">
        <f t="shared" si="6"/>
        <v>352</v>
      </c>
      <c r="G71" s="41">
        <f>G70</f>
        <v>22490</v>
      </c>
      <c r="H71" s="49">
        <f t="shared" si="8"/>
        <v>7196800</v>
      </c>
      <c r="I71" s="49">
        <f t="shared" si="9"/>
        <v>7556640</v>
      </c>
      <c r="J71" s="50">
        <f t="shared" si="10"/>
        <v>15500</v>
      </c>
      <c r="K71" s="49">
        <f t="shared" si="11"/>
        <v>1056000</v>
      </c>
      <c r="L71" t="s">
        <v>34</v>
      </c>
      <c r="N71" s="2"/>
      <c r="O71" s="2"/>
      <c r="P71" s="2"/>
    </row>
    <row r="72" spans="1:16" x14ac:dyDescent="0.25">
      <c r="A72" s="41">
        <v>71</v>
      </c>
      <c r="B72" s="41">
        <v>1401</v>
      </c>
      <c r="C72" s="41">
        <v>14</v>
      </c>
      <c r="D72" s="41" t="s">
        <v>8</v>
      </c>
      <c r="E72" s="41">
        <v>320</v>
      </c>
      <c r="F72" s="43">
        <f t="shared" si="6"/>
        <v>352</v>
      </c>
      <c r="G72" s="41">
        <f>G71+90</f>
        <v>22580</v>
      </c>
      <c r="H72" s="49">
        <f t="shared" si="8"/>
        <v>7225600</v>
      </c>
      <c r="I72" s="49">
        <f t="shared" si="9"/>
        <v>7586880</v>
      </c>
      <c r="J72" s="50">
        <f t="shared" si="10"/>
        <v>16000</v>
      </c>
      <c r="K72" s="49">
        <f t="shared" si="11"/>
        <v>1056000</v>
      </c>
      <c r="L72" t="s">
        <v>34</v>
      </c>
      <c r="N72" s="2"/>
      <c r="O72" s="2"/>
      <c r="P72" s="2"/>
    </row>
    <row r="73" spans="1:16" x14ac:dyDescent="0.25">
      <c r="A73" s="41">
        <v>72</v>
      </c>
      <c r="B73" s="41">
        <v>1402</v>
      </c>
      <c r="C73" s="41">
        <v>14</v>
      </c>
      <c r="D73" s="41" t="s">
        <v>8</v>
      </c>
      <c r="E73" s="41">
        <v>320</v>
      </c>
      <c r="F73" s="43">
        <f t="shared" si="6"/>
        <v>352</v>
      </c>
      <c r="G73" s="41">
        <f>G72</f>
        <v>22580</v>
      </c>
      <c r="H73" s="49">
        <f t="shared" si="8"/>
        <v>7225600</v>
      </c>
      <c r="I73" s="49">
        <f t="shared" si="9"/>
        <v>7586880</v>
      </c>
      <c r="J73" s="50">
        <f t="shared" si="10"/>
        <v>16000</v>
      </c>
      <c r="K73" s="49">
        <f t="shared" si="11"/>
        <v>1056000</v>
      </c>
      <c r="L73" t="s">
        <v>34</v>
      </c>
      <c r="N73" s="2"/>
      <c r="O73" s="2"/>
      <c r="P73" s="2"/>
    </row>
    <row r="74" spans="1:16" x14ac:dyDescent="0.25">
      <c r="A74" s="41">
        <v>73</v>
      </c>
      <c r="B74" s="41">
        <v>1403</v>
      </c>
      <c r="C74" s="41">
        <v>14</v>
      </c>
      <c r="D74" s="41" t="s">
        <v>8</v>
      </c>
      <c r="E74" s="41">
        <v>320</v>
      </c>
      <c r="F74" s="43">
        <f t="shared" si="6"/>
        <v>352</v>
      </c>
      <c r="G74" s="41">
        <f>G73</f>
        <v>22580</v>
      </c>
      <c r="H74" s="49">
        <f t="shared" si="8"/>
        <v>7225600</v>
      </c>
      <c r="I74" s="49">
        <f t="shared" si="9"/>
        <v>7586880</v>
      </c>
      <c r="J74" s="50">
        <f t="shared" si="10"/>
        <v>16000</v>
      </c>
      <c r="K74" s="49">
        <f t="shared" si="11"/>
        <v>1056000</v>
      </c>
      <c r="L74" t="s">
        <v>34</v>
      </c>
      <c r="N74" s="2"/>
      <c r="O74" s="2"/>
      <c r="P74" s="2"/>
    </row>
    <row r="75" spans="1:16" x14ac:dyDescent="0.25">
      <c r="A75" s="41">
        <v>74</v>
      </c>
      <c r="B75" s="41">
        <v>1404</v>
      </c>
      <c r="C75" s="41">
        <v>14</v>
      </c>
      <c r="D75" s="41" t="s">
        <v>8</v>
      </c>
      <c r="E75" s="41">
        <v>320</v>
      </c>
      <c r="F75" s="43">
        <f t="shared" si="6"/>
        <v>352</v>
      </c>
      <c r="G75" s="41">
        <f>G74</f>
        <v>22580</v>
      </c>
      <c r="H75" s="49">
        <f t="shared" si="8"/>
        <v>7225600</v>
      </c>
      <c r="I75" s="49">
        <f t="shared" si="9"/>
        <v>7586880</v>
      </c>
      <c r="J75" s="50">
        <f t="shared" si="10"/>
        <v>16000</v>
      </c>
      <c r="K75" s="49">
        <f t="shared" si="11"/>
        <v>1056000</v>
      </c>
      <c r="L75" t="s">
        <v>34</v>
      </c>
      <c r="N75" s="2"/>
      <c r="O75" s="2"/>
      <c r="P75" s="2"/>
    </row>
    <row r="76" spans="1:16" x14ac:dyDescent="0.25">
      <c r="A76" s="41">
        <v>75</v>
      </c>
      <c r="B76" s="41">
        <v>1405</v>
      </c>
      <c r="C76" s="41">
        <v>14</v>
      </c>
      <c r="D76" s="41" t="s">
        <v>8</v>
      </c>
      <c r="E76" s="41">
        <v>320</v>
      </c>
      <c r="F76" s="43">
        <f t="shared" si="6"/>
        <v>352</v>
      </c>
      <c r="G76" s="41">
        <f>G75</f>
        <v>22580</v>
      </c>
      <c r="H76" s="49">
        <f t="shared" si="8"/>
        <v>7225600</v>
      </c>
      <c r="I76" s="49">
        <f t="shared" si="9"/>
        <v>7586880</v>
      </c>
      <c r="J76" s="50">
        <f t="shared" si="10"/>
        <v>16000</v>
      </c>
      <c r="K76" s="49">
        <f t="shared" si="11"/>
        <v>1056000</v>
      </c>
      <c r="L76" t="s">
        <v>34</v>
      </c>
      <c r="N76" s="2"/>
      <c r="O76" s="2"/>
      <c r="P76" s="2"/>
    </row>
    <row r="77" spans="1:16" x14ac:dyDescent="0.25">
      <c r="A77" s="41">
        <v>76</v>
      </c>
      <c r="B77" s="41">
        <v>1406</v>
      </c>
      <c r="C77" s="41">
        <v>14</v>
      </c>
      <c r="D77" s="41" t="s">
        <v>8</v>
      </c>
      <c r="E77" s="41">
        <v>320</v>
      </c>
      <c r="F77" s="43">
        <f t="shared" si="6"/>
        <v>352</v>
      </c>
      <c r="G77" s="41">
        <f>G76</f>
        <v>22580</v>
      </c>
      <c r="H77" s="49">
        <f t="shared" si="8"/>
        <v>7225600</v>
      </c>
      <c r="I77" s="49">
        <f t="shared" si="9"/>
        <v>7586880</v>
      </c>
      <c r="J77" s="50">
        <f t="shared" si="10"/>
        <v>16000</v>
      </c>
      <c r="K77" s="49">
        <f t="shared" si="11"/>
        <v>1056000</v>
      </c>
      <c r="L77" t="s">
        <v>34</v>
      </c>
      <c r="N77" s="2"/>
      <c r="O77" s="2"/>
      <c r="P77" s="2"/>
    </row>
    <row r="78" spans="1:16" x14ac:dyDescent="0.25">
      <c r="A78" s="41">
        <v>77</v>
      </c>
      <c r="B78" s="41">
        <v>1501</v>
      </c>
      <c r="C78" s="41">
        <v>15</v>
      </c>
      <c r="D78" s="41" t="s">
        <v>8</v>
      </c>
      <c r="E78" s="41">
        <v>320</v>
      </c>
      <c r="F78" s="43">
        <f t="shared" si="6"/>
        <v>352</v>
      </c>
      <c r="G78" s="41">
        <f>G77+90</f>
        <v>22670</v>
      </c>
      <c r="H78" s="49">
        <f t="shared" si="8"/>
        <v>7254400</v>
      </c>
      <c r="I78" s="49">
        <f t="shared" si="9"/>
        <v>7617120</v>
      </c>
      <c r="J78" s="50">
        <f t="shared" si="10"/>
        <v>16000</v>
      </c>
      <c r="K78" s="49">
        <f t="shared" si="11"/>
        <v>1056000</v>
      </c>
      <c r="L78" t="s">
        <v>34</v>
      </c>
      <c r="N78" s="2"/>
      <c r="O78" s="2"/>
      <c r="P78" s="2"/>
    </row>
    <row r="79" spans="1:16" x14ac:dyDescent="0.25">
      <c r="A79" s="41">
        <v>78</v>
      </c>
      <c r="B79" s="41">
        <v>1502</v>
      </c>
      <c r="C79" s="41">
        <v>15</v>
      </c>
      <c r="D79" s="41" t="s">
        <v>8</v>
      </c>
      <c r="E79" s="41">
        <v>320</v>
      </c>
      <c r="F79" s="43">
        <f t="shared" si="6"/>
        <v>352</v>
      </c>
      <c r="G79" s="41">
        <f>G78</f>
        <v>22670</v>
      </c>
      <c r="H79" s="49">
        <f t="shared" si="8"/>
        <v>7254400</v>
      </c>
      <c r="I79" s="49">
        <f t="shared" si="9"/>
        <v>7617120</v>
      </c>
      <c r="J79" s="50">
        <f t="shared" si="10"/>
        <v>16000</v>
      </c>
      <c r="K79" s="49">
        <f t="shared" si="11"/>
        <v>1056000</v>
      </c>
      <c r="L79" t="s">
        <v>34</v>
      </c>
      <c r="N79" s="2"/>
      <c r="O79" s="2"/>
      <c r="P79" s="2"/>
    </row>
    <row r="80" spans="1:16" x14ac:dyDescent="0.25">
      <c r="A80" s="41">
        <v>79</v>
      </c>
      <c r="B80" s="41">
        <v>1503</v>
      </c>
      <c r="C80" s="41">
        <v>15</v>
      </c>
      <c r="D80" s="41" t="s">
        <v>8</v>
      </c>
      <c r="E80" s="41">
        <v>320</v>
      </c>
      <c r="F80" s="43">
        <f t="shared" si="6"/>
        <v>352</v>
      </c>
      <c r="G80" s="41">
        <f>G79</f>
        <v>22670</v>
      </c>
      <c r="H80" s="49">
        <f t="shared" si="8"/>
        <v>7254400</v>
      </c>
      <c r="I80" s="49">
        <f t="shared" si="9"/>
        <v>7617120</v>
      </c>
      <c r="J80" s="50">
        <f t="shared" si="10"/>
        <v>16000</v>
      </c>
      <c r="K80" s="49">
        <f t="shared" si="11"/>
        <v>1056000</v>
      </c>
      <c r="L80" t="s">
        <v>34</v>
      </c>
      <c r="N80" s="2"/>
      <c r="O80" s="2"/>
      <c r="P80" s="2"/>
    </row>
    <row r="81" spans="1:16" x14ac:dyDescent="0.25">
      <c r="A81" s="41">
        <v>80</v>
      </c>
      <c r="B81" s="41">
        <v>1504</v>
      </c>
      <c r="C81" s="41">
        <v>15</v>
      </c>
      <c r="D81" s="41" t="s">
        <v>8</v>
      </c>
      <c r="E81" s="41">
        <v>320</v>
      </c>
      <c r="F81" s="43">
        <f t="shared" si="6"/>
        <v>352</v>
      </c>
      <c r="G81" s="41">
        <f>G80</f>
        <v>22670</v>
      </c>
      <c r="H81" s="49">
        <f t="shared" si="8"/>
        <v>7254400</v>
      </c>
      <c r="I81" s="49">
        <f t="shared" si="9"/>
        <v>7617120</v>
      </c>
      <c r="J81" s="50">
        <f t="shared" si="10"/>
        <v>16000</v>
      </c>
      <c r="K81" s="49">
        <f t="shared" si="11"/>
        <v>1056000</v>
      </c>
      <c r="L81" t="s">
        <v>34</v>
      </c>
      <c r="N81" s="2"/>
      <c r="O81" s="2"/>
      <c r="P81" s="2"/>
    </row>
    <row r="82" spans="1:16" x14ac:dyDescent="0.25">
      <c r="A82" s="41">
        <v>81</v>
      </c>
      <c r="B82" s="41">
        <v>1506</v>
      </c>
      <c r="C82" s="41">
        <v>15</v>
      </c>
      <c r="D82" s="41" t="s">
        <v>8</v>
      </c>
      <c r="E82" s="41">
        <v>320</v>
      </c>
      <c r="F82" s="43">
        <f t="shared" si="6"/>
        <v>352</v>
      </c>
      <c r="G82" s="41">
        <f>G81</f>
        <v>22670</v>
      </c>
      <c r="H82" s="49">
        <f t="shared" si="8"/>
        <v>7254400</v>
      </c>
      <c r="I82" s="49">
        <f t="shared" si="9"/>
        <v>7617120</v>
      </c>
      <c r="J82" s="50">
        <f t="shared" si="10"/>
        <v>16000</v>
      </c>
      <c r="K82" s="49">
        <f t="shared" si="11"/>
        <v>1056000</v>
      </c>
      <c r="L82" t="s">
        <v>34</v>
      </c>
      <c r="N82" s="2"/>
      <c r="O82" s="2"/>
      <c r="P82" s="2"/>
    </row>
    <row r="83" spans="1:16" x14ac:dyDescent="0.25">
      <c r="A83" s="41">
        <v>82</v>
      </c>
      <c r="B83" s="41">
        <v>1601</v>
      </c>
      <c r="C83" s="41">
        <v>16</v>
      </c>
      <c r="D83" s="41" t="s">
        <v>8</v>
      </c>
      <c r="E83" s="41">
        <v>320</v>
      </c>
      <c r="F83" s="43">
        <f t="shared" si="6"/>
        <v>352</v>
      </c>
      <c r="G83" s="41">
        <f>G82+90</f>
        <v>22760</v>
      </c>
      <c r="H83" s="49">
        <f t="shared" si="8"/>
        <v>7283200</v>
      </c>
      <c r="I83" s="49">
        <f t="shared" si="9"/>
        <v>7647360</v>
      </c>
      <c r="J83" s="50">
        <f t="shared" si="10"/>
        <v>16000</v>
      </c>
      <c r="K83" s="49">
        <f t="shared" si="11"/>
        <v>1056000</v>
      </c>
      <c r="L83" t="s">
        <v>34</v>
      </c>
      <c r="N83" s="2"/>
      <c r="O83" s="2"/>
      <c r="P83" s="2"/>
    </row>
    <row r="84" spans="1:16" x14ac:dyDescent="0.25">
      <c r="A84" s="41">
        <v>83</v>
      </c>
      <c r="B84" s="41">
        <v>1602</v>
      </c>
      <c r="C84" s="41">
        <v>16</v>
      </c>
      <c r="D84" s="41" t="s">
        <v>8</v>
      </c>
      <c r="E84" s="41">
        <v>320</v>
      </c>
      <c r="F84" s="43">
        <f t="shared" si="6"/>
        <v>352</v>
      </c>
      <c r="G84" s="41">
        <f>G83</f>
        <v>22760</v>
      </c>
      <c r="H84" s="49">
        <f t="shared" si="8"/>
        <v>7283200</v>
      </c>
      <c r="I84" s="49">
        <f t="shared" si="9"/>
        <v>7647360</v>
      </c>
      <c r="J84" s="50">
        <f t="shared" si="10"/>
        <v>16000</v>
      </c>
      <c r="K84" s="49">
        <f t="shared" si="11"/>
        <v>1056000</v>
      </c>
      <c r="L84" t="s">
        <v>34</v>
      </c>
      <c r="N84" s="2"/>
      <c r="O84" s="2"/>
      <c r="P84" s="2"/>
    </row>
    <row r="85" spans="1:16" x14ac:dyDescent="0.25">
      <c r="A85" s="41">
        <v>84</v>
      </c>
      <c r="B85" s="41">
        <v>1603</v>
      </c>
      <c r="C85" s="41">
        <v>16</v>
      </c>
      <c r="D85" s="41" t="s">
        <v>8</v>
      </c>
      <c r="E85" s="41">
        <v>320</v>
      </c>
      <c r="F85" s="43">
        <f t="shared" si="6"/>
        <v>352</v>
      </c>
      <c r="G85" s="41">
        <f>G84</f>
        <v>22760</v>
      </c>
      <c r="H85" s="49">
        <f t="shared" si="8"/>
        <v>7283200</v>
      </c>
      <c r="I85" s="49">
        <f t="shared" si="9"/>
        <v>7647360</v>
      </c>
      <c r="J85" s="50">
        <f t="shared" si="10"/>
        <v>16000</v>
      </c>
      <c r="K85" s="49">
        <f t="shared" si="11"/>
        <v>1056000</v>
      </c>
      <c r="L85" t="s">
        <v>34</v>
      </c>
      <c r="N85" s="2"/>
      <c r="O85" s="2"/>
      <c r="P85" s="2"/>
    </row>
    <row r="86" spans="1:16" x14ac:dyDescent="0.25">
      <c r="A86" s="41">
        <v>85</v>
      </c>
      <c r="B86" s="41">
        <v>1604</v>
      </c>
      <c r="C86" s="41">
        <v>16</v>
      </c>
      <c r="D86" s="41" t="s">
        <v>8</v>
      </c>
      <c r="E86" s="41">
        <v>320</v>
      </c>
      <c r="F86" s="43">
        <f t="shared" si="6"/>
        <v>352</v>
      </c>
      <c r="G86" s="41">
        <f>G85</f>
        <v>22760</v>
      </c>
      <c r="H86" s="49">
        <f t="shared" si="8"/>
        <v>7283200</v>
      </c>
      <c r="I86" s="49">
        <f t="shared" si="9"/>
        <v>7647360</v>
      </c>
      <c r="J86" s="50">
        <f t="shared" si="10"/>
        <v>16000</v>
      </c>
      <c r="K86" s="49">
        <f t="shared" si="11"/>
        <v>1056000</v>
      </c>
      <c r="L86" t="s">
        <v>34</v>
      </c>
      <c r="N86" s="2"/>
      <c r="O86" s="2"/>
      <c r="P86" s="2"/>
    </row>
    <row r="87" spans="1:16" x14ac:dyDescent="0.25">
      <c r="A87" s="41">
        <v>86</v>
      </c>
      <c r="B87" s="41">
        <v>1605</v>
      </c>
      <c r="C87" s="41">
        <v>16</v>
      </c>
      <c r="D87" s="41" t="s">
        <v>8</v>
      </c>
      <c r="E87" s="41">
        <v>320</v>
      </c>
      <c r="F87" s="43">
        <f t="shared" si="6"/>
        <v>352</v>
      </c>
      <c r="G87" s="41">
        <f>G86</f>
        <v>22760</v>
      </c>
      <c r="H87" s="49">
        <f t="shared" si="8"/>
        <v>7283200</v>
      </c>
      <c r="I87" s="49">
        <f t="shared" si="9"/>
        <v>7647360</v>
      </c>
      <c r="J87" s="50">
        <f t="shared" si="10"/>
        <v>16000</v>
      </c>
      <c r="K87" s="49">
        <f t="shared" si="11"/>
        <v>1056000</v>
      </c>
      <c r="L87" t="s">
        <v>34</v>
      </c>
      <c r="N87" s="2"/>
      <c r="O87" s="2"/>
      <c r="P87" s="2"/>
    </row>
    <row r="88" spans="1:16" x14ac:dyDescent="0.25">
      <c r="A88" s="41">
        <v>87</v>
      </c>
      <c r="B88" s="41">
        <v>1606</v>
      </c>
      <c r="C88" s="41">
        <v>16</v>
      </c>
      <c r="D88" s="41" t="s">
        <v>8</v>
      </c>
      <c r="E88" s="41">
        <v>320</v>
      </c>
      <c r="F88" s="43">
        <f t="shared" si="6"/>
        <v>352</v>
      </c>
      <c r="G88" s="41">
        <f>G87</f>
        <v>22760</v>
      </c>
      <c r="H88" s="49">
        <f t="shared" si="8"/>
        <v>7283200</v>
      </c>
      <c r="I88" s="49">
        <f t="shared" si="9"/>
        <v>7647360</v>
      </c>
      <c r="J88" s="50">
        <f t="shared" si="10"/>
        <v>16000</v>
      </c>
      <c r="K88" s="49">
        <f t="shared" si="11"/>
        <v>1056000</v>
      </c>
      <c r="L88" t="s">
        <v>34</v>
      </c>
      <c r="N88" s="2"/>
      <c r="O88" s="2"/>
      <c r="P88" s="2"/>
    </row>
    <row r="89" spans="1:16" ht="16.5" x14ac:dyDescent="0.3">
      <c r="A89" s="68" t="s">
        <v>19</v>
      </c>
      <c r="B89" s="69"/>
      <c r="C89" s="69"/>
      <c r="D89" s="70"/>
      <c r="E89" s="51">
        <f>SUM(E2:E88)</f>
        <v>27840</v>
      </c>
      <c r="F89" s="46">
        <f>SUM(F2:F88)</f>
        <v>30624</v>
      </c>
      <c r="G89" s="41"/>
      <c r="H89" s="52">
        <f t="shared" ref="H89:K89" si="12">SUM(H2:H88)</f>
        <v>159308800</v>
      </c>
      <c r="I89" s="52">
        <f t="shared" si="12"/>
        <v>167274240</v>
      </c>
      <c r="J89" s="53"/>
      <c r="K89" s="47">
        <f t="shared" si="12"/>
        <v>91872000</v>
      </c>
      <c r="L89" s="34"/>
      <c r="N89" s="2"/>
      <c r="O89" s="2"/>
      <c r="P89" s="2"/>
    </row>
    <row r="90" spans="1:16" ht="16.5" x14ac:dyDescent="0.3">
      <c r="A90" s="30"/>
      <c r="B90" s="30"/>
      <c r="C90" s="30"/>
      <c r="D90" s="35"/>
      <c r="E90" s="36"/>
      <c r="F90" s="31"/>
      <c r="G90" s="30"/>
      <c r="H90" s="37"/>
      <c r="I90" s="37"/>
      <c r="J90" s="33"/>
      <c r="K90" s="32"/>
      <c r="L90" s="34"/>
      <c r="N90" s="2"/>
      <c r="O90" s="2"/>
      <c r="P90" s="2"/>
    </row>
  </sheetData>
  <mergeCells count="1">
    <mergeCell ref="A89:D8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F97169-F22D-4C28-9B78-CD62A62F97A5}">
  <dimension ref="A1:P25"/>
  <sheetViews>
    <sheetView topLeftCell="A16" zoomScale="145" zoomScaleNormal="145" workbookViewId="0">
      <selection activeCell="H24" sqref="H24:I24"/>
    </sheetView>
  </sheetViews>
  <sheetFormatPr defaultRowHeight="15" x14ac:dyDescent="0.25"/>
  <cols>
    <col min="1" max="1" width="4" customWidth="1"/>
    <col min="2" max="2" width="6.5703125" customWidth="1"/>
    <col min="3" max="3" width="5.7109375" customWidth="1"/>
    <col min="4" max="5" width="7.28515625" customWidth="1"/>
    <col min="6" max="6" width="7.42578125" customWidth="1"/>
    <col min="7" max="7" width="7.85546875" customWidth="1"/>
    <col min="8" max="8" width="12.5703125" customWidth="1"/>
    <col min="9" max="9" width="12.7109375" customWidth="1"/>
    <col min="10" max="10" width="7.7109375" customWidth="1"/>
    <col min="11" max="11" width="10.28515625" customWidth="1"/>
    <col min="13" max="13" width="6.7109375" customWidth="1"/>
    <col min="14" max="14" width="18" style="1" customWidth="1"/>
    <col min="15" max="15" width="18.42578125" style="1" customWidth="1"/>
    <col min="16" max="16" width="9.140625" style="1"/>
  </cols>
  <sheetData>
    <row r="1" spans="1:16" ht="59.25" customHeight="1" x14ac:dyDescent="0.25">
      <c r="A1" s="26" t="s">
        <v>1</v>
      </c>
      <c r="B1" s="27" t="s">
        <v>0</v>
      </c>
      <c r="C1" s="27" t="s">
        <v>3</v>
      </c>
      <c r="D1" s="27" t="s">
        <v>2</v>
      </c>
      <c r="E1" s="27" t="s">
        <v>18</v>
      </c>
      <c r="F1" s="27" t="s">
        <v>4</v>
      </c>
      <c r="G1" s="27" t="s">
        <v>81</v>
      </c>
      <c r="H1" s="28" t="s">
        <v>82</v>
      </c>
      <c r="I1" s="29" t="s">
        <v>83</v>
      </c>
      <c r="J1" s="28" t="s">
        <v>84</v>
      </c>
      <c r="K1" s="28" t="s">
        <v>85</v>
      </c>
    </row>
    <row r="2" spans="1:16" x14ac:dyDescent="0.25">
      <c r="A2" s="41">
        <v>1</v>
      </c>
      <c r="B2" s="41">
        <v>1301</v>
      </c>
      <c r="C2" s="41">
        <v>13</v>
      </c>
      <c r="D2" s="41" t="s">
        <v>8</v>
      </c>
      <c r="E2" s="41">
        <v>320</v>
      </c>
      <c r="F2" s="43">
        <f t="shared" ref="F2:F23" si="0">E2*1.1</f>
        <v>352</v>
      </c>
      <c r="G2" s="41">
        <v>22490</v>
      </c>
      <c r="H2" s="49">
        <f t="shared" ref="H2:H23" si="1">E2*G2</f>
        <v>7196800</v>
      </c>
      <c r="I2" s="49">
        <f t="shared" ref="I2" si="2">H2*1.05</f>
        <v>7556640</v>
      </c>
      <c r="J2" s="50">
        <f t="shared" ref="J2:J23" si="3">MROUND((I2*0.025/12),500)</f>
        <v>15500</v>
      </c>
      <c r="K2" s="49">
        <f t="shared" ref="K2:K23" si="4">F2*3000</f>
        <v>1056000</v>
      </c>
      <c r="L2" t="s">
        <v>34</v>
      </c>
      <c r="N2" s="2"/>
      <c r="O2" s="2"/>
      <c r="P2" s="2"/>
    </row>
    <row r="3" spans="1:16" x14ac:dyDescent="0.25">
      <c r="A3" s="41">
        <v>2</v>
      </c>
      <c r="B3" s="41">
        <v>1302</v>
      </c>
      <c r="C3" s="41">
        <v>13</v>
      </c>
      <c r="D3" s="41" t="s">
        <v>8</v>
      </c>
      <c r="E3" s="41">
        <v>320</v>
      </c>
      <c r="F3" s="43">
        <f t="shared" si="0"/>
        <v>352</v>
      </c>
      <c r="G3" s="41">
        <v>22490</v>
      </c>
      <c r="H3" s="49">
        <f t="shared" si="1"/>
        <v>7196800</v>
      </c>
      <c r="I3" s="49">
        <f t="shared" ref="I3:I23" si="5">H3*1.05</f>
        <v>7556640</v>
      </c>
      <c r="J3" s="50">
        <f t="shared" si="3"/>
        <v>15500</v>
      </c>
      <c r="K3" s="49">
        <f t="shared" si="4"/>
        <v>1056000</v>
      </c>
      <c r="L3" t="s">
        <v>34</v>
      </c>
      <c r="N3" s="2"/>
      <c r="O3" s="2"/>
      <c r="P3" s="2"/>
    </row>
    <row r="4" spans="1:16" x14ac:dyDescent="0.25">
      <c r="A4" s="41">
        <v>3</v>
      </c>
      <c r="B4" s="41">
        <v>1304</v>
      </c>
      <c r="C4" s="41">
        <v>13</v>
      </c>
      <c r="D4" s="41" t="s">
        <v>8</v>
      </c>
      <c r="E4" s="41">
        <v>320</v>
      </c>
      <c r="F4" s="43">
        <f t="shared" si="0"/>
        <v>352</v>
      </c>
      <c r="G4" s="41">
        <v>22490</v>
      </c>
      <c r="H4" s="49">
        <f t="shared" si="1"/>
        <v>7196800</v>
      </c>
      <c r="I4" s="49">
        <f t="shared" si="5"/>
        <v>7556640</v>
      </c>
      <c r="J4" s="50">
        <f t="shared" si="3"/>
        <v>15500</v>
      </c>
      <c r="K4" s="49">
        <f t="shared" si="4"/>
        <v>1056000</v>
      </c>
      <c r="L4" t="s">
        <v>34</v>
      </c>
      <c r="N4" s="2"/>
      <c r="O4" s="2"/>
      <c r="P4" s="2"/>
    </row>
    <row r="5" spans="1:16" x14ac:dyDescent="0.25">
      <c r="A5" s="41">
        <v>4</v>
      </c>
      <c r="B5" s="41">
        <v>1305</v>
      </c>
      <c r="C5" s="41">
        <v>13</v>
      </c>
      <c r="D5" s="41" t="s">
        <v>8</v>
      </c>
      <c r="E5" s="41">
        <v>320</v>
      </c>
      <c r="F5" s="43">
        <f t="shared" si="0"/>
        <v>352</v>
      </c>
      <c r="G5" s="41">
        <v>22490</v>
      </c>
      <c r="H5" s="49">
        <f t="shared" si="1"/>
        <v>7196800</v>
      </c>
      <c r="I5" s="49">
        <f t="shared" si="5"/>
        <v>7556640</v>
      </c>
      <c r="J5" s="50">
        <f t="shared" si="3"/>
        <v>15500</v>
      </c>
      <c r="K5" s="49">
        <f t="shared" si="4"/>
        <v>1056000</v>
      </c>
      <c r="L5" t="s">
        <v>34</v>
      </c>
      <c r="N5" s="2"/>
      <c r="O5" s="2"/>
      <c r="P5" s="2"/>
    </row>
    <row r="6" spans="1:16" x14ac:dyDescent="0.25">
      <c r="A6" s="41">
        <v>5</v>
      </c>
      <c r="B6" s="41">
        <v>1306</v>
      </c>
      <c r="C6" s="41">
        <v>13</v>
      </c>
      <c r="D6" s="41" t="s">
        <v>8</v>
      </c>
      <c r="E6" s="41">
        <v>320</v>
      </c>
      <c r="F6" s="43">
        <f t="shared" si="0"/>
        <v>352</v>
      </c>
      <c r="G6" s="41">
        <v>22490</v>
      </c>
      <c r="H6" s="49">
        <f t="shared" si="1"/>
        <v>7196800</v>
      </c>
      <c r="I6" s="49">
        <f t="shared" si="5"/>
        <v>7556640</v>
      </c>
      <c r="J6" s="50">
        <f t="shared" si="3"/>
        <v>15500</v>
      </c>
      <c r="K6" s="49">
        <f t="shared" si="4"/>
        <v>1056000</v>
      </c>
      <c r="L6" t="s">
        <v>34</v>
      </c>
      <c r="N6" s="2"/>
      <c r="O6" s="2"/>
      <c r="P6" s="2"/>
    </row>
    <row r="7" spans="1:16" x14ac:dyDescent="0.25">
      <c r="A7" s="41">
        <v>6</v>
      </c>
      <c r="B7" s="41">
        <v>1401</v>
      </c>
      <c r="C7" s="41">
        <v>14</v>
      </c>
      <c r="D7" s="41" t="s">
        <v>8</v>
      </c>
      <c r="E7" s="41">
        <v>320</v>
      </c>
      <c r="F7" s="43">
        <f t="shared" si="0"/>
        <v>352</v>
      </c>
      <c r="G7" s="41">
        <v>22580</v>
      </c>
      <c r="H7" s="49">
        <f t="shared" si="1"/>
        <v>7225600</v>
      </c>
      <c r="I7" s="49">
        <f t="shared" si="5"/>
        <v>7586880</v>
      </c>
      <c r="J7" s="50">
        <f t="shared" si="3"/>
        <v>16000</v>
      </c>
      <c r="K7" s="49">
        <f t="shared" si="4"/>
        <v>1056000</v>
      </c>
      <c r="L7" t="s">
        <v>34</v>
      </c>
      <c r="N7" s="2"/>
      <c r="O7" s="2"/>
      <c r="P7" s="2"/>
    </row>
    <row r="8" spans="1:16" x14ac:dyDescent="0.25">
      <c r="A8" s="41">
        <v>7</v>
      </c>
      <c r="B8" s="41">
        <v>1402</v>
      </c>
      <c r="C8" s="41">
        <v>14</v>
      </c>
      <c r="D8" s="41" t="s">
        <v>8</v>
      </c>
      <c r="E8" s="41">
        <v>320</v>
      </c>
      <c r="F8" s="43">
        <f t="shared" si="0"/>
        <v>352</v>
      </c>
      <c r="G8" s="41">
        <v>22580</v>
      </c>
      <c r="H8" s="49">
        <f t="shared" si="1"/>
        <v>7225600</v>
      </c>
      <c r="I8" s="49">
        <f t="shared" si="5"/>
        <v>7586880</v>
      </c>
      <c r="J8" s="50">
        <f t="shared" si="3"/>
        <v>16000</v>
      </c>
      <c r="K8" s="49">
        <f t="shared" si="4"/>
        <v>1056000</v>
      </c>
      <c r="L8" t="s">
        <v>34</v>
      </c>
      <c r="N8" s="2"/>
      <c r="O8" s="2"/>
      <c r="P8" s="2"/>
    </row>
    <row r="9" spans="1:16" x14ac:dyDescent="0.25">
      <c r="A9" s="41">
        <v>8</v>
      </c>
      <c r="B9" s="41">
        <v>1403</v>
      </c>
      <c r="C9" s="41">
        <v>14</v>
      </c>
      <c r="D9" s="41" t="s">
        <v>8</v>
      </c>
      <c r="E9" s="41">
        <v>320</v>
      </c>
      <c r="F9" s="43">
        <f t="shared" si="0"/>
        <v>352</v>
      </c>
      <c r="G9" s="41">
        <v>22580</v>
      </c>
      <c r="H9" s="49">
        <f t="shared" si="1"/>
        <v>7225600</v>
      </c>
      <c r="I9" s="49">
        <f t="shared" si="5"/>
        <v>7586880</v>
      </c>
      <c r="J9" s="50">
        <f t="shared" si="3"/>
        <v>16000</v>
      </c>
      <c r="K9" s="49">
        <f t="shared" si="4"/>
        <v>1056000</v>
      </c>
      <c r="L9" t="s">
        <v>34</v>
      </c>
      <c r="N9" s="2"/>
      <c r="O9" s="2"/>
      <c r="P9" s="2"/>
    </row>
    <row r="10" spans="1:16" x14ac:dyDescent="0.25">
      <c r="A10" s="41">
        <v>9</v>
      </c>
      <c r="B10" s="41">
        <v>1404</v>
      </c>
      <c r="C10" s="41">
        <v>14</v>
      </c>
      <c r="D10" s="41" t="s">
        <v>8</v>
      </c>
      <c r="E10" s="41">
        <v>320</v>
      </c>
      <c r="F10" s="43">
        <f t="shared" si="0"/>
        <v>352</v>
      </c>
      <c r="G10" s="41">
        <v>22580</v>
      </c>
      <c r="H10" s="49">
        <f t="shared" si="1"/>
        <v>7225600</v>
      </c>
      <c r="I10" s="49">
        <f t="shared" si="5"/>
        <v>7586880</v>
      </c>
      <c r="J10" s="50">
        <f t="shared" si="3"/>
        <v>16000</v>
      </c>
      <c r="K10" s="49">
        <f t="shared" si="4"/>
        <v>1056000</v>
      </c>
      <c r="L10" t="s">
        <v>34</v>
      </c>
      <c r="N10" s="2"/>
      <c r="O10" s="2"/>
      <c r="P10" s="2"/>
    </row>
    <row r="11" spans="1:16" x14ac:dyDescent="0.25">
      <c r="A11" s="41">
        <v>10</v>
      </c>
      <c r="B11" s="41">
        <v>1405</v>
      </c>
      <c r="C11" s="41">
        <v>14</v>
      </c>
      <c r="D11" s="41" t="s">
        <v>8</v>
      </c>
      <c r="E11" s="41">
        <v>320</v>
      </c>
      <c r="F11" s="43">
        <f t="shared" si="0"/>
        <v>352</v>
      </c>
      <c r="G11" s="41">
        <v>22580</v>
      </c>
      <c r="H11" s="49">
        <f t="shared" si="1"/>
        <v>7225600</v>
      </c>
      <c r="I11" s="49">
        <f t="shared" si="5"/>
        <v>7586880</v>
      </c>
      <c r="J11" s="50">
        <f t="shared" si="3"/>
        <v>16000</v>
      </c>
      <c r="K11" s="49">
        <f t="shared" si="4"/>
        <v>1056000</v>
      </c>
      <c r="L11" t="s">
        <v>34</v>
      </c>
      <c r="N11" s="2"/>
      <c r="O11" s="2"/>
      <c r="P11" s="2"/>
    </row>
    <row r="12" spans="1:16" x14ac:dyDescent="0.25">
      <c r="A12" s="41">
        <v>11</v>
      </c>
      <c r="B12" s="41">
        <v>1406</v>
      </c>
      <c r="C12" s="41">
        <v>14</v>
      </c>
      <c r="D12" s="41" t="s">
        <v>8</v>
      </c>
      <c r="E12" s="41">
        <v>320</v>
      </c>
      <c r="F12" s="43">
        <f t="shared" si="0"/>
        <v>352</v>
      </c>
      <c r="G12" s="41">
        <v>22580</v>
      </c>
      <c r="H12" s="49">
        <f t="shared" si="1"/>
        <v>7225600</v>
      </c>
      <c r="I12" s="49">
        <f t="shared" si="5"/>
        <v>7586880</v>
      </c>
      <c r="J12" s="50">
        <f t="shared" si="3"/>
        <v>16000</v>
      </c>
      <c r="K12" s="49">
        <f t="shared" si="4"/>
        <v>1056000</v>
      </c>
      <c r="L12" t="s">
        <v>34</v>
      </c>
      <c r="N12" s="2"/>
      <c r="O12" s="2"/>
      <c r="P12" s="2"/>
    </row>
    <row r="13" spans="1:16" x14ac:dyDescent="0.25">
      <c r="A13" s="41">
        <v>12</v>
      </c>
      <c r="B13" s="41">
        <v>1501</v>
      </c>
      <c r="C13" s="41">
        <v>15</v>
      </c>
      <c r="D13" s="41" t="s">
        <v>8</v>
      </c>
      <c r="E13" s="41">
        <v>320</v>
      </c>
      <c r="F13" s="43">
        <f t="shared" si="0"/>
        <v>352</v>
      </c>
      <c r="G13" s="41">
        <v>22670</v>
      </c>
      <c r="H13" s="49">
        <f t="shared" si="1"/>
        <v>7254400</v>
      </c>
      <c r="I13" s="49">
        <f t="shared" si="5"/>
        <v>7617120</v>
      </c>
      <c r="J13" s="50">
        <f t="shared" si="3"/>
        <v>16000</v>
      </c>
      <c r="K13" s="49">
        <f t="shared" si="4"/>
        <v>1056000</v>
      </c>
      <c r="L13" t="s">
        <v>34</v>
      </c>
      <c r="N13" s="2"/>
      <c r="O13" s="2"/>
      <c r="P13" s="2"/>
    </row>
    <row r="14" spans="1:16" x14ac:dyDescent="0.25">
      <c r="A14" s="41">
        <v>13</v>
      </c>
      <c r="B14" s="41">
        <v>1502</v>
      </c>
      <c r="C14" s="41">
        <v>15</v>
      </c>
      <c r="D14" s="41" t="s">
        <v>8</v>
      </c>
      <c r="E14" s="41">
        <v>320</v>
      </c>
      <c r="F14" s="43">
        <f t="shared" si="0"/>
        <v>352</v>
      </c>
      <c r="G14" s="41">
        <v>22670</v>
      </c>
      <c r="H14" s="49">
        <f t="shared" si="1"/>
        <v>7254400</v>
      </c>
      <c r="I14" s="49">
        <f t="shared" si="5"/>
        <v>7617120</v>
      </c>
      <c r="J14" s="50">
        <f t="shared" si="3"/>
        <v>16000</v>
      </c>
      <c r="K14" s="49">
        <f t="shared" si="4"/>
        <v>1056000</v>
      </c>
      <c r="L14" t="s">
        <v>34</v>
      </c>
      <c r="N14" s="2"/>
      <c r="O14" s="2"/>
      <c r="P14" s="2"/>
    </row>
    <row r="15" spans="1:16" x14ac:dyDescent="0.25">
      <c r="A15" s="41">
        <v>14</v>
      </c>
      <c r="B15" s="41">
        <v>1503</v>
      </c>
      <c r="C15" s="41">
        <v>15</v>
      </c>
      <c r="D15" s="41" t="s">
        <v>8</v>
      </c>
      <c r="E15" s="41">
        <v>320</v>
      </c>
      <c r="F15" s="43">
        <f t="shared" si="0"/>
        <v>352</v>
      </c>
      <c r="G15" s="41">
        <v>22670</v>
      </c>
      <c r="H15" s="49">
        <f t="shared" si="1"/>
        <v>7254400</v>
      </c>
      <c r="I15" s="49">
        <f t="shared" si="5"/>
        <v>7617120</v>
      </c>
      <c r="J15" s="50">
        <f t="shared" si="3"/>
        <v>16000</v>
      </c>
      <c r="K15" s="49">
        <f t="shared" si="4"/>
        <v>1056000</v>
      </c>
      <c r="L15" t="s">
        <v>34</v>
      </c>
      <c r="N15" s="2"/>
      <c r="O15" s="2"/>
      <c r="P15" s="2"/>
    </row>
    <row r="16" spans="1:16" x14ac:dyDescent="0.25">
      <c r="A16" s="41">
        <v>15</v>
      </c>
      <c r="B16" s="41">
        <v>1504</v>
      </c>
      <c r="C16" s="41">
        <v>15</v>
      </c>
      <c r="D16" s="41" t="s">
        <v>8</v>
      </c>
      <c r="E16" s="41">
        <v>320</v>
      </c>
      <c r="F16" s="43">
        <f t="shared" si="0"/>
        <v>352</v>
      </c>
      <c r="G16" s="41">
        <v>22670</v>
      </c>
      <c r="H16" s="49">
        <f t="shared" si="1"/>
        <v>7254400</v>
      </c>
      <c r="I16" s="49">
        <f t="shared" si="5"/>
        <v>7617120</v>
      </c>
      <c r="J16" s="50">
        <f t="shared" si="3"/>
        <v>16000</v>
      </c>
      <c r="K16" s="49">
        <f t="shared" si="4"/>
        <v>1056000</v>
      </c>
      <c r="L16" t="s">
        <v>34</v>
      </c>
      <c r="N16" s="2"/>
      <c r="O16" s="2"/>
      <c r="P16" s="2"/>
    </row>
    <row r="17" spans="1:16" x14ac:dyDescent="0.25">
      <c r="A17" s="41">
        <v>16</v>
      </c>
      <c r="B17" s="41">
        <v>1506</v>
      </c>
      <c r="C17" s="41">
        <v>15</v>
      </c>
      <c r="D17" s="41" t="s">
        <v>8</v>
      </c>
      <c r="E17" s="41">
        <v>320</v>
      </c>
      <c r="F17" s="43">
        <f t="shared" si="0"/>
        <v>352</v>
      </c>
      <c r="G17" s="41">
        <v>22670</v>
      </c>
      <c r="H17" s="49">
        <f t="shared" si="1"/>
        <v>7254400</v>
      </c>
      <c r="I17" s="49">
        <f t="shared" si="5"/>
        <v>7617120</v>
      </c>
      <c r="J17" s="50">
        <f t="shared" si="3"/>
        <v>16000</v>
      </c>
      <c r="K17" s="49">
        <f t="shared" si="4"/>
        <v>1056000</v>
      </c>
      <c r="L17" t="s">
        <v>34</v>
      </c>
      <c r="N17" s="2"/>
      <c r="O17" s="2"/>
      <c r="P17" s="2"/>
    </row>
    <row r="18" spans="1:16" x14ac:dyDescent="0.25">
      <c r="A18" s="41">
        <v>17</v>
      </c>
      <c r="B18" s="41">
        <v>1601</v>
      </c>
      <c r="C18" s="41">
        <v>16</v>
      </c>
      <c r="D18" s="41" t="s">
        <v>8</v>
      </c>
      <c r="E18" s="41">
        <v>320</v>
      </c>
      <c r="F18" s="43">
        <f t="shared" si="0"/>
        <v>352</v>
      </c>
      <c r="G18" s="41">
        <v>22760</v>
      </c>
      <c r="H18" s="49">
        <f t="shared" si="1"/>
        <v>7283200</v>
      </c>
      <c r="I18" s="49">
        <f t="shared" si="5"/>
        <v>7647360</v>
      </c>
      <c r="J18" s="50">
        <f t="shared" si="3"/>
        <v>16000</v>
      </c>
      <c r="K18" s="49">
        <f t="shared" si="4"/>
        <v>1056000</v>
      </c>
      <c r="L18" t="s">
        <v>34</v>
      </c>
      <c r="N18" s="2"/>
      <c r="O18" s="2"/>
      <c r="P18" s="2"/>
    </row>
    <row r="19" spans="1:16" x14ac:dyDescent="0.25">
      <c r="A19" s="41">
        <v>18</v>
      </c>
      <c r="B19" s="41">
        <v>1602</v>
      </c>
      <c r="C19" s="41">
        <v>16</v>
      </c>
      <c r="D19" s="41" t="s">
        <v>8</v>
      </c>
      <c r="E19" s="41">
        <v>320</v>
      </c>
      <c r="F19" s="43">
        <f t="shared" si="0"/>
        <v>352</v>
      </c>
      <c r="G19" s="41">
        <v>22760</v>
      </c>
      <c r="H19" s="49">
        <f t="shared" si="1"/>
        <v>7283200</v>
      </c>
      <c r="I19" s="49">
        <f t="shared" si="5"/>
        <v>7647360</v>
      </c>
      <c r="J19" s="50">
        <f t="shared" si="3"/>
        <v>16000</v>
      </c>
      <c r="K19" s="49">
        <f t="shared" si="4"/>
        <v>1056000</v>
      </c>
      <c r="L19" t="s">
        <v>34</v>
      </c>
      <c r="N19" s="2"/>
      <c r="O19" s="2"/>
      <c r="P19" s="2"/>
    </row>
    <row r="20" spans="1:16" x14ac:dyDescent="0.25">
      <c r="A20" s="41">
        <v>19</v>
      </c>
      <c r="B20" s="41">
        <v>1603</v>
      </c>
      <c r="C20" s="41">
        <v>16</v>
      </c>
      <c r="D20" s="41" t="s">
        <v>8</v>
      </c>
      <c r="E20" s="41">
        <v>320</v>
      </c>
      <c r="F20" s="43">
        <f t="shared" si="0"/>
        <v>352</v>
      </c>
      <c r="G20" s="41">
        <v>22760</v>
      </c>
      <c r="H20" s="49">
        <f t="shared" si="1"/>
        <v>7283200</v>
      </c>
      <c r="I20" s="49">
        <f t="shared" si="5"/>
        <v>7647360</v>
      </c>
      <c r="J20" s="50">
        <f t="shared" si="3"/>
        <v>16000</v>
      </c>
      <c r="K20" s="49">
        <f t="shared" si="4"/>
        <v>1056000</v>
      </c>
      <c r="L20" t="s">
        <v>34</v>
      </c>
      <c r="N20" s="2"/>
      <c r="O20" s="2"/>
      <c r="P20" s="2"/>
    </row>
    <row r="21" spans="1:16" x14ac:dyDescent="0.25">
      <c r="A21" s="41">
        <v>20</v>
      </c>
      <c r="B21" s="41">
        <v>1604</v>
      </c>
      <c r="C21" s="41">
        <v>16</v>
      </c>
      <c r="D21" s="41" t="s">
        <v>8</v>
      </c>
      <c r="E21" s="41">
        <v>320</v>
      </c>
      <c r="F21" s="43">
        <f t="shared" si="0"/>
        <v>352</v>
      </c>
      <c r="G21" s="41">
        <v>22760</v>
      </c>
      <c r="H21" s="49">
        <f t="shared" si="1"/>
        <v>7283200</v>
      </c>
      <c r="I21" s="49">
        <f t="shared" si="5"/>
        <v>7647360</v>
      </c>
      <c r="J21" s="50">
        <f t="shared" si="3"/>
        <v>16000</v>
      </c>
      <c r="K21" s="49">
        <f t="shared" si="4"/>
        <v>1056000</v>
      </c>
      <c r="L21" t="s">
        <v>34</v>
      </c>
      <c r="N21" s="2"/>
      <c r="O21" s="2"/>
      <c r="P21" s="2"/>
    </row>
    <row r="22" spans="1:16" x14ac:dyDescent="0.25">
      <c r="A22" s="41">
        <v>21</v>
      </c>
      <c r="B22" s="41">
        <v>1605</v>
      </c>
      <c r="C22" s="41">
        <v>16</v>
      </c>
      <c r="D22" s="41" t="s">
        <v>8</v>
      </c>
      <c r="E22" s="41">
        <v>320</v>
      </c>
      <c r="F22" s="43">
        <f t="shared" si="0"/>
        <v>352</v>
      </c>
      <c r="G22" s="41">
        <v>22760</v>
      </c>
      <c r="H22" s="49">
        <f t="shared" si="1"/>
        <v>7283200</v>
      </c>
      <c r="I22" s="49">
        <f t="shared" si="5"/>
        <v>7647360</v>
      </c>
      <c r="J22" s="50">
        <f t="shared" si="3"/>
        <v>16000</v>
      </c>
      <c r="K22" s="49">
        <f t="shared" si="4"/>
        <v>1056000</v>
      </c>
      <c r="L22" t="s">
        <v>34</v>
      </c>
      <c r="N22" s="2"/>
      <c r="O22" s="2"/>
      <c r="P22" s="2"/>
    </row>
    <row r="23" spans="1:16" x14ac:dyDescent="0.25">
      <c r="A23" s="41">
        <v>22</v>
      </c>
      <c r="B23" s="41">
        <v>1606</v>
      </c>
      <c r="C23" s="41">
        <v>16</v>
      </c>
      <c r="D23" s="41" t="s">
        <v>8</v>
      </c>
      <c r="E23" s="41">
        <v>320</v>
      </c>
      <c r="F23" s="43">
        <f t="shared" si="0"/>
        <v>352</v>
      </c>
      <c r="G23" s="41">
        <v>22760</v>
      </c>
      <c r="H23" s="49">
        <f t="shared" si="1"/>
        <v>7283200</v>
      </c>
      <c r="I23" s="49">
        <f t="shared" si="5"/>
        <v>7647360</v>
      </c>
      <c r="J23" s="50">
        <f t="shared" si="3"/>
        <v>16000</v>
      </c>
      <c r="K23" s="49">
        <f t="shared" si="4"/>
        <v>1056000</v>
      </c>
      <c r="L23" t="s">
        <v>34</v>
      </c>
      <c r="N23" s="2"/>
      <c r="O23" s="2"/>
      <c r="P23" s="2"/>
    </row>
    <row r="24" spans="1:16" ht="16.5" x14ac:dyDescent="0.3">
      <c r="A24" s="68" t="s">
        <v>19</v>
      </c>
      <c r="B24" s="69"/>
      <c r="C24" s="69"/>
      <c r="D24" s="70"/>
      <c r="E24" s="51">
        <f>SUM(E2:E23)</f>
        <v>7040</v>
      </c>
      <c r="F24" s="46">
        <f>SUM(F2:F23)</f>
        <v>7744</v>
      </c>
      <c r="G24" s="41"/>
      <c r="H24" s="52">
        <f>SUM(H2:H23)</f>
        <v>159308800</v>
      </c>
      <c r="I24" s="52">
        <f>SUM(I2:I23)</f>
        <v>167274240</v>
      </c>
      <c r="J24" s="53"/>
      <c r="K24" s="47">
        <f>SUM(K2:K23)</f>
        <v>23232000</v>
      </c>
      <c r="L24" s="34"/>
      <c r="N24" s="2"/>
      <c r="O24" s="2"/>
      <c r="P24" s="2"/>
    </row>
    <row r="25" spans="1:16" ht="16.5" x14ac:dyDescent="0.3">
      <c r="A25" s="30"/>
      <c r="B25" s="30"/>
      <c r="C25" s="30"/>
      <c r="D25" s="35"/>
      <c r="E25" s="36"/>
      <c r="F25" s="31"/>
      <c r="G25" s="30"/>
      <c r="H25" s="37"/>
      <c r="I25" s="37"/>
      <c r="J25" s="33"/>
      <c r="K25" s="32"/>
      <c r="L25" s="34"/>
      <c r="N25" s="2"/>
      <c r="O25" s="2"/>
      <c r="P25" s="2"/>
    </row>
  </sheetData>
  <mergeCells count="1">
    <mergeCell ref="A24:D2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C4D41E-3FE5-4458-8986-BC121B1237A4}">
  <dimension ref="A1:P9"/>
  <sheetViews>
    <sheetView zoomScale="145" zoomScaleNormal="145" workbookViewId="0">
      <selection activeCell="E8" sqref="E8:F8"/>
    </sheetView>
  </sheetViews>
  <sheetFormatPr defaultRowHeight="15" x14ac:dyDescent="0.25"/>
  <cols>
    <col min="1" max="1" width="4" customWidth="1"/>
    <col min="2" max="2" width="6.5703125" customWidth="1"/>
    <col min="3" max="3" width="5.7109375" customWidth="1"/>
    <col min="4" max="5" width="7.28515625" customWidth="1"/>
    <col min="6" max="6" width="7.42578125" customWidth="1"/>
    <col min="7" max="7" width="7.85546875" customWidth="1"/>
    <col min="8" max="8" width="12.5703125" customWidth="1"/>
    <col min="9" max="9" width="12.7109375" customWidth="1"/>
    <col min="10" max="10" width="7.7109375" customWidth="1"/>
    <col min="11" max="11" width="10.28515625" customWidth="1"/>
    <col min="13" max="13" width="6.7109375" customWidth="1"/>
    <col min="14" max="14" width="18" style="1" customWidth="1"/>
    <col min="15" max="15" width="18.42578125" style="1" customWidth="1"/>
    <col min="16" max="16" width="9.140625" style="1"/>
  </cols>
  <sheetData>
    <row r="1" spans="1:16" ht="59.25" customHeight="1" x14ac:dyDescent="0.25">
      <c r="A1" s="26" t="s">
        <v>1</v>
      </c>
      <c r="B1" s="27" t="s">
        <v>0</v>
      </c>
      <c r="C1" s="27" t="s">
        <v>3</v>
      </c>
      <c r="D1" s="27" t="s">
        <v>2</v>
      </c>
      <c r="E1" s="27" t="s">
        <v>18</v>
      </c>
      <c r="F1" s="27" t="s">
        <v>4</v>
      </c>
      <c r="G1" s="27" t="s">
        <v>81</v>
      </c>
      <c r="H1" s="28" t="s">
        <v>82</v>
      </c>
      <c r="I1" s="29" t="s">
        <v>83</v>
      </c>
      <c r="J1" s="28" t="s">
        <v>84</v>
      </c>
      <c r="K1" s="28" t="s">
        <v>85</v>
      </c>
    </row>
    <row r="2" spans="1:16" x14ac:dyDescent="0.25">
      <c r="A2" s="41">
        <v>1</v>
      </c>
      <c r="B2" s="41">
        <v>201</v>
      </c>
      <c r="C2" s="41">
        <v>2</v>
      </c>
      <c r="D2" s="41" t="s">
        <v>8</v>
      </c>
      <c r="E2" s="41">
        <v>320</v>
      </c>
      <c r="F2" s="43">
        <f t="shared" ref="F2:F7" si="0">E2*1.1</f>
        <v>352</v>
      </c>
      <c r="G2" s="41">
        <v>21500</v>
      </c>
      <c r="H2" s="49">
        <v>0</v>
      </c>
      <c r="I2" s="49">
        <f>H2*1.05</f>
        <v>0</v>
      </c>
      <c r="J2" s="50">
        <f t="shared" ref="J2:J7" si="1">MROUND((I2*0.025/12),500)</f>
        <v>0</v>
      </c>
      <c r="K2" s="49">
        <f t="shared" ref="K2:K7" si="2">F2*3000</f>
        <v>1056000</v>
      </c>
      <c r="L2" t="s">
        <v>28</v>
      </c>
      <c r="N2" s="7"/>
      <c r="O2" s="3"/>
      <c r="P2" s="2"/>
    </row>
    <row r="3" spans="1:16" x14ac:dyDescent="0.25">
      <c r="A3" s="41">
        <v>2</v>
      </c>
      <c r="B3" s="41">
        <v>202</v>
      </c>
      <c r="C3" s="41">
        <v>2</v>
      </c>
      <c r="D3" s="41" t="s">
        <v>8</v>
      </c>
      <c r="E3" s="41">
        <v>320</v>
      </c>
      <c r="F3" s="43">
        <f t="shared" si="0"/>
        <v>352</v>
      </c>
      <c r="G3" s="41">
        <f>G2</f>
        <v>21500</v>
      </c>
      <c r="H3" s="49">
        <v>0</v>
      </c>
      <c r="I3" s="49">
        <f t="shared" ref="I3:I7" si="3">H3*1.05</f>
        <v>0</v>
      </c>
      <c r="J3" s="50">
        <f t="shared" si="1"/>
        <v>0</v>
      </c>
      <c r="K3" s="49">
        <f t="shared" si="2"/>
        <v>1056000</v>
      </c>
      <c r="L3" t="s">
        <v>28</v>
      </c>
      <c r="N3" s="7"/>
      <c r="O3" s="3"/>
      <c r="P3" s="2"/>
    </row>
    <row r="4" spans="1:16" x14ac:dyDescent="0.25">
      <c r="A4" s="41">
        <v>3</v>
      </c>
      <c r="B4" s="41">
        <v>203</v>
      </c>
      <c r="C4" s="41">
        <v>2</v>
      </c>
      <c r="D4" s="41" t="s">
        <v>8</v>
      </c>
      <c r="E4" s="41">
        <v>320</v>
      </c>
      <c r="F4" s="43">
        <f t="shared" si="0"/>
        <v>352</v>
      </c>
      <c r="G4" s="41">
        <f>G3</f>
        <v>21500</v>
      </c>
      <c r="H4" s="49">
        <v>0</v>
      </c>
      <c r="I4" s="49">
        <f t="shared" si="3"/>
        <v>0</v>
      </c>
      <c r="J4" s="50">
        <f t="shared" si="1"/>
        <v>0</v>
      </c>
      <c r="K4" s="49">
        <f t="shared" si="2"/>
        <v>1056000</v>
      </c>
      <c r="L4" t="s">
        <v>27</v>
      </c>
      <c r="N4" s="7"/>
      <c r="O4" s="3"/>
      <c r="P4" s="2"/>
    </row>
    <row r="5" spans="1:16" x14ac:dyDescent="0.25">
      <c r="A5" s="41">
        <v>4</v>
      </c>
      <c r="B5" s="41">
        <v>204</v>
      </c>
      <c r="C5" s="41">
        <v>2</v>
      </c>
      <c r="D5" s="41" t="s">
        <v>8</v>
      </c>
      <c r="E5" s="41">
        <v>320</v>
      </c>
      <c r="F5" s="43">
        <f t="shared" si="0"/>
        <v>352</v>
      </c>
      <c r="G5" s="41">
        <f>G4</f>
        <v>21500</v>
      </c>
      <c r="H5" s="49">
        <v>0</v>
      </c>
      <c r="I5" s="49">
        <f t="shared" si="3"/>
        <v>0</v>
      </c>
      <c r="J5" s="50">
        <f t="shared" si="1"/>
        <v>0</v>
      </c>
      <c r="K5" s="49">
        <f t="shared" si="2"/>
        <v>1056000</v>
      </c>
      <c r="L5" t="s">
        <v>27</v>
      </c>
      <c r="N5" s="7"/>
      <c r="O5" s="3"/>
      <c r="P5" s="2"/>
    </row>
    <row r="6" spans="1:16" x14ac:dyDescent="0.25">
      <c r="A6" s="41">
        <v>5</v>
      </c>
      <c r="B6" s="41">
        <v>205</v>
      </c>
      <c r="C6" s="41">
        <v>2</v>
      </c>
      <c r="D6" s="41" t="s">
        <v>8</v>
      </c>
      <c r="E6" s="41">
        <v>320</v>
      </c>
      <c r="F6" s="43">
        <f t="shared" si="0"/>
        <v>352</v>
      </c>
      <c r="G6" s="41">
        <f>G5</f>
        <v>21500</v>
      </c>
      <c r="H6" s="49">
        <v>0</v>
      </c>
      <c r="I6" s="49">
        <f t="shared" si="3"/>
        <v>0</v>
      </c>
      <c r="J6" s="50">
        <f t="shared" si="1"/>
        <v>0</v>
      </c>
      <c r="K6" s="49">
        <f t="shared" si="2"/>
        <v>1056000</v>
      </c>
      <c r="L6" t="s">
        <v>27</v>
      </c>
      <c r="N6" s="2"/>
      <c r="O6" s="2"/>
      <c r="P6" s="2"/>
    </row>
    <row r="7" spans="1:16" x14ac:dyDescent="0.25">
      <c r="A7" s="41">
        <v>6</v>
      </c>
      <c r="B7" s="41">
        <v>206</v>
      </c>
      <c r="C7" s="41">
        <v>2</v>
      </c>
      <c r="D7" s="41" t="s">
        <v>8</v>
      </c>
      <c r="E7" s="41">
        <v>320</v>
      </c>
      <c r="F7" s="43">
        <f t="shared" si="0"/>
        <v>352</v>
      </c>
      <c r="G7" s="41">
        <f>G6</f>
        <v>21500</v>
      </c>
      <c r="H7" s="49">
        <v>0</v>
      </c>
      <c r="I7" s="49">
        <f t="shared" si="3"/>
        <v>0</v>
      </c>
      <c r="J7" s="50">
        <f t="shared" si="1"/>
        <v>0</v>
      </c>
      <c r="K7" s="49">
        <f t="shared" si="2"/>
        <v>1056000</v>
      </c>
      <c r="L7" t="s">
        <v>28</v>
      </c>
      <c r="N7" s="2"/>
      <c r="O7" s="2"/>
      <c r="P7" s="2"/>
    </row>
    <row r="8" spans="1:16" ht="16.5" x14ac:dyDescent="0.3">
      <c r="A8" s="68" t="s">
        <v>19</v>
      </c>
      <c r="B8" s="69"/>
      <c r="C8" s="69"/>
      <c r="D8" s="70"/>
      <c r="E8" s="51">
        <f>SUM(E2:E7)</f>
        <v>1920</v>
      </c>
      <c r="F8" s="46">
        <f>SUM(F2:F7)</f>
        <v>2112</v>
      </c>
      <c r="G8" s="41"/>
      <c r="H8" s="52">
        <f>SUM(H2:H7)</f>
        <v>0</v>
      </c>
      <c r="I8" s="52">
        <f>SUM(I2:I7)</f>
        <v>0</v>
      </c>
      <c r="J8" s="53"/>
      <c r="K8" s="47">
        <f>SUM(K2:K7)</f>
        <v>6336000</v>
      </c>
      <c r="L8" s="34"/>
      <c r="N8" s="2"/>
      <c r="O8" s="2"/>
      <c r="P8" s="2"/>
    </row>
    <row r="9" spans="1:16" ht="16.5" x14ac:dyDescent="0.3">
      <c r="A9" s="30"/>
      <c r="B9" s="30"/>
      <c r="C9" s="30"/>
      <c r="D9" s="35"/>
      <c r="E9" s="36"/>
      <c r="F9" s="31"/>
      <c r="G9" s="30"/>
      <c r="H9" s="37"/>
      <c r="I9" s="37"/>
      <c r="J9" s="33"/>
      <c r="K9" s="32"/>
      <c r="L9" s="34"/>
      <c r="N9" s="2"/>
      <c r="O9" s="2"/>
      <c r="P9" s="2"/>
    </row>
  </sheetData>
  <mergeCells count="1">
    <mergeCell ref="A8:D8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A32306-2430-49D2-A120-A0C878F3455E}">
  <dimension ref="A1:P62"/>
  <sheetViews>
    <sheetView topLeftCell="A41" zoomScale="145" zoomScaleNormal="145" workbookViewId="0">
      <selection activeCell="E61" sqref="E61:F61"/>
    </sheetView>
  </sheetViews>
  <sheetFormatPr defaultRowHeight="15" x14ac:dyDescent="0.25"/>
  <cols>
    <col min="1" max="1" width="4" customWidth="1"/>
    <col min="2" max="2" width="6.5703125" customWidth="1"/>
    <col min="3" max="3" width="5.7109375" customWidth="1"/>
    <col min="4" max="5" width="7.28515625" customWidth="1"/>
    <col min="6" max="6" width="7.42578125" customWidth="1"/>
    <col min="7" max="7" width="7.85546875" customWidth="1"/>
    <col min="8" max="8" width="12.5703125" customWidth="1"/>
    <col min="9" max="9" width="12.7109375" customWidth="1"/>
    <col min="10" max="10" width="7.7109375" customWidth="1"/>
    <col min="11" max="11" width="10.28515625" customWidth="1"/>
    <col min="13" max="13" width="6.7109375" customWidth="1"/>
    <col min="14" max="14" width="18" style="1" customWidth="1"/>
    <col min="15" max="15" width="18.42578125" style="1" customWidth="1"/>
    <col min="16" max="16" width="9.140625" style="1"/>
  </cols>
  <sheetData>
    <row r="1" spans="1:16" ht="59.25" customHeight="1" x14ac:dyDescent="0.25">
      <c r="A1" s="26" t="s">
        <v>1</v>
      </c>
      <c r="B1" s="27" t="s">
        <v>0</v>
      </c>
      <c r="C1" s="27" t="s">
        <v>3</v>
      </c>
      <c r="D1" s="27" t="s">
        <v>2</v>
      </c>
      <c r="E1" s="27" t="s">
        <v>18</v>
      </c>
      <c r="F1" s="27" t="s">
        <v>4</v>
      </c>
      <c r="G1" s="27" t="s">
        <v>81</v>
      </c>
      <c r="H1" s="28" t="s">
        <v>82</v>
      </c>
      <c r="I1" s="29" t="s">
        <v>83</v>
      </c>
      <c r="J1" s="28" t="s">
        <v>84</v>
      </c>
      <c r="K1" s="28" t="s">
        <v>85</v>
      </c>
    </row>
    <row r="2" spans="1:16" x14ac:dyDescent="0.25">
      <c r="A2" s="41">
        <v>1</v>
      </c>
      <c r="B2" s="41">
        <v>301</v>
      </c>
      <c r="C2" s="41">
        <v>3</v>
      </c>
      <c r="D2" s="41" t="s">
        <v>8</v>
      </c>
      <c r="E2" s="41">
        <v>320</v>
      </c>
      <c r="F2" s="43">
        <f t="shared" ref="F2:F59" si="0">E2*1.1</f>
        <v>352</v>
      </c>
      <c r="G2" s="41" t="e">
        <f>#REF!+90</f>
        <v>#REF!</v>
      </c>
      <c r="H2" s="49">
        <v>0</v>
      </c>
      <c r="I2" s="49">
        <f t="shared" ref="I2:I59" si="1">H2*1.05</f>
        <v>0</v>
      </c>
      <c r="J2" s="50">
        <f t="shared" ref="J2:J59" si="2">MROUND((I2*0.025/12),500)</f>
        <v>0</v>
      </c>
      <c r="K2" s="49">
        <f t="shared" ref="K2:K59" si="3">F2*3000</f>
        <v>1056000</v>
      </c>
      <c r="L2" t="s">
        <v>30</v>
      </c>
      <c r="N2" s="2"/>
      <c r="O2" s="2"/>
      <c r="P2" s="2"/>
    </row>
    <row r="3" spans="1:16" x14ac:dyDescent="0.25">
      <c r="A3" s="41">
        <v>2</v>
      </c>
      <c r="B3" s="41">
        <v>302</v>
      </c>
      <c r="C3" s="41">
        <v>3</v>
      </c>
      <c r="D3" s="41" t="s">
        <v>8</v>
      </c>
      <c r="E3" s="41">
        <v>320</v>
      </c>
      <c r="F3" s="43">
        <f t="shared" si="0"/>
        <v>352</v>
      </c>
      <c r="G3" s="41" t="e">
        <f>G2</f>
        <v>#REF!</v>
      </c>
      <c r="H3" s="49">
        <v>0</v>
      </c>
      <c r="I3" s="49">
        <f t="shared" si="1"/>
        <v>0</v>
      </c>
      <c r="J3" s="50">
        <f t="shared" si="2"/>
        <v>0</v>
      </c>
      <c r="K3" s="49">
        <f t="shared" si="3"/>
        <v>1056000</v>
      </c>
      <c r="L3" t="s">
        <v>30</v>
      </c>
      <c r="N3" s="2"/>
      <c r="O3" s="2"/>
      <c r="P3" s="2"/>
    </row>
    <row r="4" spans="1:16" x14ac:dyDescent="0.25">
      <c r="A4" s="41">
        <v>3</v>
      </c>
      <c r="B4" s="41">
        <v>303</v>
      </c>
      <c r="C4" s="41">
        <v>3</v>
      </c>
      <c r="D4" s="41" t="s">
        <v>8</v>
      </c>
      <c r="E4" s="41">
        <v>320</v>
      </c>
      <c r="F4" s="43">
        <f t="shared" si="0"/>
        <v>352</v>
      </c>
      <c r="G4" s="41" t="e">
        <f>G3</f>
        <v>#REF!</v>
      </c>
      <c r="H4" s="49">
        <v>0</v>
      </c>
      <c r="I4" s="49">
        <f t="shared" si="1"/>
        <v>0</v>
      </c>
      <c r="J4" s="50">
        <f t="shared" si="2"/>
        <v>0</v>
      </c>
      <c r="K4" s="49">
        <f t="shared" si="3"/>
        <v>1056000</v>
      </c>
      <c r="L4" t="s">
        <v>30</v>
      </c>
      <c r="N4" s="2"/>
      <c r="O4" s="2"/>
      <c r="P4" s="2"/>
    </row>
    <row r="5" spans="1:16" x14ac:dyDescent="0.25">
      <c r="A5" s="41">
        <v>4</v>
      </c>
      <c r="B5" s="41">
        <v>304</v>
      </c>
      <c r="C5" s="41">
        <v>3</v>
      </c>
      <c r="D5" s="41" t="s">
        <v>8</v>
      </c>
      <c r="E5" s="41">
        <v>320</v>
      </c>
      <c r="F5" s="43">
        <f t="shared" si="0"/>
        <v>352</v>
      </c>
      <c r="G5" s="41" t="e">
        <f>G4</f>
        <v>#REF!</v>
      </c>
      <c r="H5" s="49">
        <v>0</v>
      </c>
      <c r="I5" s="49">
        <f t="shared" si="1"/>
        <v>0</v>
      </c>
      <c r="J5" s="50">
        <f t="shared" si="2"/>
        <v>0</v>
      </c>
      <c r="K5" s="49">
        <f t="shared" si="3"/>
        <v>1056000</v>
      </c>
      <c r="L5" t="s">
        <v>30</v>
      </c>
      <c r="N5" s="2"/>
      <c r="O5" s="2"/>
      <c r="P5" s="2"/>
    </row>
    <row r="6" spans="1:16" x14ac:dyDescent="0.25">
      <c r="A6" s="41">
        <v>5</v>
      </c>
      <c r="B6" s="41">
        <v>305</v>
      </c>
      <c r="C6" s="41">
        <v>3</v>
      </c>
      <c r="D6" s="41" t="s">
        <v>8</v>
      </c>
      <c r="E6" s="41">
        <v>320</v>
      </c>
      <c r="F6" s="43">
        <f t="shared" si="0"/>
        <v>352</v>
      </c>
      <c r="G6" s="41" t="e">
        <f>G5</f>
        <v>#REF!</v>
      </c>
      <c r="H6" s="49">
        <v>0</v>
      </c>
      <c r="I6" s="49">
        <f t="shared" si="1"/>
        <v>0</v>
      </c>
      <c r="J6" s="50">
        <f t="shared" si="2"/>
        <v>0</v>
      </c>
      <c r="K6" s="49">
        <f t="shared" si="3"/>
        <v>1056000</v>
      </c>
      <c r="L6" t="s">
        <v>30</v>
      </c>
      <c r="N6" s="2"/>
      <c r="O6" s="2"/>
      <c r="P6" s="2"/>
    </row>
    <row r="7" spans="1:16" x14ac:dyDescent="0.25">
      <c r="A7" s="41">
        <v>6</v>
      </c>
      <c r="B7" s="41">
        <v>306</v>
      </c>
      <c r="C7" s="41">
        <v>3</v>
      </c>
      <c r="D7" s="41" t="s">
        <v>8</v>
      </c>
      <c r="E7" s="41">
        <v>320</v>
      </c>
      <c r="F7" s="43">
        <f t="shared" si="0"/>
        <v>352</v>
      </c>
      <c r="G7" s="41" t="e">
        <f>G6</f>
        <v>#REF!</v>
      </c>
      <c r="H7" s="49">
        <v>0</v>
      </c>
      <c r="I7" s="49">
        <f t="shared" si="1"/>
        <v>0</v>
      </c>
      <c r="J7" s="50">
        <f t="shared" si="2"/>
        <v>0</v>
      </c>
      <c r="K7" s="49">
        <f t="shared" si="3"/>
        <v>1056000</v>
      </c>
      <c r="L7" t="s">
        <v>30</v>
      </c>
      <c r="N7" s="2"/>
      <c r="O7" s="2"/>
      <c r="P7" s="2"/>
    </row>
    <row r="8" spans="1:16" x14ac:dyDescent="0.25">
      <c r="A8" s="41">
        <v>7</v>
      </c>
      <c r="B8" s="41">
        <v>401</v>
      </c>
      <c r="C8" s="41">
        <v>4</v>
      </c>
      <c r="D8" s="41" t="s">
        <v>8</v>
      </c>
      <c r="E8" s="41">
        <v>320</v>
      </c>
      <c r="F8" s="43">
        <f t="shared" si="0"/>
        <v>352</v>
      </c>
      <c r="G8" s="41" t="e">
        <f>G7+90</f>
        <v>#REF!</v>
      </c>
      <c r="H8" s="49">
        <v>0</v>
      </c>
      <c r="I8" s="49">
        <f t="shared" si="1"/>
        <v>0</v>
      </c>
      <c r="J8" s="50">
        <f t="shared" si="2"/>
        <v>0</v>
      </c>
      <c r="K8" s="49">
        <f t="shared" si="3"/>
        <v>1056000</v>
      </c>
      <c r="L8" t="s">
        <v>30</v>
      </c>
      <c r="N8" s="2"/>
      <c r="O8" s="2"/>
      <c r="P8" s="2"/>
    </row>
    <row r="9" spans="1:16" x14ac:dyDescent="0.25">
      <c r="A9" s="41">
        <v>8</v>
      </c>
      <c r="B9" s="41">
        <v>402</v>
      </c>
      <c r="C9" s="41">
        <v>4</v>
      </c>
      <c r="D9" s="41" t="s">
        <v>8</v>
      </c>
      <c r="E9" s="41">
        <v>320</v>
      </c>
      <c r="F9" s="43">
        <f t="shared" si="0"/>
        <v>352</v>
      </c>
      <c r="G9" s="41" t="e">
        <f>G8</f>
        <v>#REF!</v>
      </c>
      <c r="H9" s="49">
        <v>0</v>
      </c>
      <c r="I9" s="49">
        <f t="shared" si="1"/>
        <v>0</v>
      </c>
      <c r="J9" s="50">
        <f t="shared" si="2"/>
        <v>0</v>
      </c>
      <c r="K9" s="49">
        <f t="shared" si="3"/>
        <v>1056000</v>
      </c>
      <c r="L9" t="s">
        <v>30</v>
      </c>
      <c r="N9" s="2"/>
      <c r="O9" s="2"/>
      <c r="P9" s="2"/>
    </row>
    <row r="10" spans="1:16" x14ac:dyDescent="0.25">
      <c r="A10" s="41">
        <v>9</v>
      </c>
      <c r="B10" s="41">
        <v>403</v>
      </c>
      <c r="C10" s="41">
        <v>4</v>
      </c>
      <c r="D10" s="41" t="s">
        <v>8</v>
      </c>
      <c r="E10" s="41">
        <v>320</v>
      </c>
      <c r="F10" s="43">
        <f t="shared" si="0"/>
        <v>352</v>
      </c>
      <c r="G10" s="41" t="e">
        <f>G9</f>
        <v>#REF!</v>
      </c>
      <c r="H10" s="49">
        <v>0</v>
      </c>
      <c r="I10" s="49">
        <f t="shared" si="1"/>
        <v>0</v>
      </c>
      <c r="J10" s="50">
        <f t="shared" si="2"/>
        <v>0</v>
      </c>
      <c r="K10" s="49">
        <f t="shared" si="3"/>
        <v>1056000</v>
      </c>
      <c r="L10" t="s">
        <v>30</v>
      </c>
      <c r="N10" s="2"/>
      <c r="O10" s="2"/>
      <c r="P10" s="2"/>
    </row>
    <row r="11" spans="1:16" x14ac:dyDescent="0.25">
      <c r="A11" s="41">
        <v>10</v>
      </c>
      <c r="B11" s="41">
        <v>404</v>
      </c>
      <c r="C11" s="41">
        <v>4</v>
      </c>
      <c r="D11" s="41" t="s">
        <v>8</v>
      </c>
      <c r="E11" s="41">
        <v>320</v>
      </c>
      <c r="F11" s="43">
        <f t="shared" si="0"/>
        <v>352</v>
      </c>
      <c r="G11" s="41" t="e">
        <f>G10</f>
        <v>#REF!</v>
      </c>
      <c r="H11" s="49">
        <v>0</v>
      </c>
      <c r="I11" s="49">
        <f t="shared" si="1"/>
        <v>0</v>
      </c>
      <c r="J11" s="50">
        <f t="shared" si="2"/>
        <v>0</v>
      </c>
      <c r="K11" s="49">
        <f t="shared" si="3"/>
        <v>1056000</v>
      </c>
      <c r="L11" t="s">
        <v>30</v>
      </c>
      <c r="N11" s="2"/>
      <c r="O11" s="2"/>
      <c r="P11" s="2"/>
    </row>
    <row r="12" spans="1:16" x14ac:dyDescent="0.25">
      <c r="A12" s="41">
        <v>11</v>
      </c>
      <c r="B12" s="41">
        <v>405</v>
      </c>
      <c r="C12" s="41">
        <v>4</v>
      </c>
      <c r="D12" s="41" t="s">
        <v>8</v>
      </c>
      <c r="E12" s="41">
        <v>320</v>
      </c>
      <c r="F12" s="43">
        <f t="shared" si="0"/>
        <v>352</v>
      </c>
      <c r="G12" s="41" t="e">
        <f>G11</f>
        <v>#REF!</v>
      </c>
      <c r="H12" s="49">
        <v>0</v>
      </c>
      <c r="I12" s="49">
        <f t="shared" si="1"/>
        <v>0</v>
      </c>
      <c r="J12" s="50">
        <f t="shared" si="2"/>
        <v>0</v>
      </c>
      <c r="K12" s="49">
        <f t="shared" si="3"/>
        <v>1056000</v>
      </c>
      <c r="L12" t="s">
        <v>30</v>
      </c>
      <c r="N12" s="2"/>
      <c r="O12" s="2"/>
      <c r="P12" s="2"/>
    </row>
    <row r="13" spans="1:16" x14ac:dyDescent="0.25">
      <c r="A13" s="41">
        <v>12</v>
      </c>
      <c r="B13" s="41">
        <v>406</v>
      </c>
      <c r="C13" s="41">
        <v>4</v>
      </c>
      <c r="D13" s="41" t="s">
        <v>8</v>
      </c>
      <c r="E13" s="41">
        <v>320</v>
      </c>
      <c r="F13" s="43">
        <f t="shared" si="0"/>
        <v>352</v>
      </c>
      <c r="G13" s="41" t="e">
        <f>G12</f>
        <v>#REF!</v>
      </c>
      <c r="H13" s="49">
        <v>0</v>
      </c>
      <c r="I13" s="49">
        <f t="shared" si="1"/>
        <v>0</v>
      </c>
      <c r="J13" s="50">
        <f t="shared" si="2"/>
        <v>0</v>
      </c>
      <c r="K13" s="49">
        <f t="shared" si="3"/>
        <v>1056000</v>
      </c>
      <c r="L13" t="s">
        <v>30</v>
      </c>
      <c r="N13" s="2"/>
      <c r="O13" s="2"/>
      <c r="P13" s="2"/>
    </row>
    <row r="14" spans="1:16" x14ac:dyDescent="0.25">
      <c r="A14" s="41">
        <v>13</v>
      </c>
      <c r="B14" s="41">
        <v>501</v>
      </c>
      <c r="C14" s="41">
        <v>5</v>
      </c>
      <c r="D14" s="41" t="s">
        <v>8</v>
      </c>
      <c r="E14" s="41">
        <v>320</v>
      </c>
      <c r="F14" s="43">
        <f t="shared" si="0"/>
        <v>352</v>
      </c>
      <c r="G14" s="41" t="e">
        <f>G13+90</f>
        <v>#REF!</v>
      </c>
      <c r="H14" s="49">
        <v>0</v>
      </c>
      <c r="I14" s="49">
        <f t="shared" si="1"/>
        <v>0</v>
      </c>
      <c r="J14" s="50">
        <f t="shared" si="2"/>
        <v>0</v>
      </c>
      <c r="K14" s="49">
        <f t="shared" si="3"/>
        <v>1056000</v>
      </c>
      <c r="L14" t="s">
        <v>30</v>
      </c>
      <c r="N14" s="2"/>
      <c r="O14" s="2"/>
      <c r="P14" s="2"/>
    </row>
    <row r="15" spans="1:16" x14ac:dyDescent="0.25">
      <c r="A15" s="41">
        <v>14</v>
      </c>
      <c r="B15" s="41">
        <v>502</v>
      </c>
      <c r="C15" s="41">
        <v>5</v>
      </c>
      <c r="D15" s="41" t="s">
        <v>8</v>
      </c>
      <c r="E15" s="41">
        <v>320</v>
      </c>
      <c r="F15" s="43">
        <f t="shared" si="0"/>
        <v>352</v>
      </c>
      <c r="G15" s="41" t="e">
        <f>G14</f>
        <v>#REF!</v>
      </c>
      <c r="H15" s="49">
        <v>0</v>
      </c>
      <c r="I15" s="49">
        <f t="shared" si="1"/>
        <v>0</v>
      </c>
      <c r="J15" s="50">
        <f t="shared" si="2"/>
        <v>0</v>
      </c>
      <c r="K15" s="49">
        <f t="shared" si="3"/>
        <v>1056000</v>
      </c>
      <c r="L15" t="s">
        <v>30</v>
      </c>
      <c r="N15" s="2"/>
      <c r="O15" s="2"/>
      <c r="P15" s="2"/>
    </row>
    <row r="16" spans="1:16" x14ac:dyDescent="0.25">
      <c r="A16" s="41">
        <v>15</v>
      </c>
      <c r="B16" s="41">
        <v>503</v>
      </c>
      <c r="C16" s="41">
        <v>5</v>
      </c>
      <c r="D16" s="41" t="s">
        <v>8</v>
      </c>
      <c r="E16" s="41">
        <v>320</v>
      </c>
      <c r="F16" s="43">
        <f t="shared" si="0"/>
        <v>352</v>
      </c>
      <c r="G16" s="41" t="e">
        <f>G15</f>
        <v>#REF!</v>
      </c>
      <c r="H16" s="49">
        <v>0</v>
      </c>
      <c r="I16" s="49">
        <f t="shared" si="1"/>
        <v>0</v>
      </c>
      <c r="J16" s="50">
        <f t="shared" si="2"/>
        <v>0</v>
      </c>
      <c r="K16" s="49">
        <f t="shared" si="3"/>
        <v>1056000</v>
      </c>
      <c r="L16" t="s">
        <v>30</v>
      </c>
      <c r="N16" s="2"/>
      <c r="O16" s="2"/>
      <c r="P16" s="2"/>
    </row>
    <row r="17" spans="1:16" x14ac:dyDescent="0.25">
      <c r="A17" s="41">
        <v>16</v>
      </c>
      <c r="B17" s="41">
        <v>504</v>
      </c>
      <c r="C17" s="41">
        <v>5</v>
      </c>
      <c r="D17" s="41" t="s">
        <v>8</v>
      </c>
      <c r="E17" s="41">
        <v>320</v>
      </c>
      <c r="F17" s="43">
        <f t="shared" si="0"/>
        <v>352</v>
      </c>
      <c r="G17" s="41" t="e">
        <f>G16</f>
        <v>#REF!</v>
      </c>
      <c r="H17" s="49">
        <v>0</v>
      </c>
      <c r="I17" s="49">
        <f t="shared" si="1"/>
        <v>0</v>
      </c>
      <c r="J17" s="50">
        <f t="shared" si="2"/>
        <v>0</v>
      </c>
      <c r="K17" s="49">
        <f t="shared" si="3"/>
        <v>1056000</v>
      </c>
      <c r="L17" t="s">
        <v>30</v>
      </c>
      <c r="N17" s="2"/>
      <c r="O17" s="2"/>
      <c r="P17" s="2"/>
    </row>
    <row r="18" spans="1:16" x14ac:dyDescent="0.25">
      <c r="A18" s="41">
        <v>17</v>
      </c>
      <c r="B18" s="41">
        <v>505</v>
      </c>
      <c r="C18" s="41">
        <v>5</v>
      </c>
      <c r="D18" s="41" t="s">
        <v>8</v>
      </c>
      <c r="E18" s="41">
        <v>320</v>
      </c>
      <c r="F18" s="43">
        <f t="shared" si="0"/>
        <v>352</v>
      </c>
      <c r="G18" s="41" t="e">
        <f>G17</f>
        <v>#REF!</v>
      </c>
      <c r="H18" s="49">
        <v>0</v>
      </c>
      <c r="I18" s="49">
        <f t="shared" si="1"/>
        <v>0</v>
      </c>
      <c r="J18" s="50">
        <f t="shared" si="2"/>
        <v>0</v>
      </c>
      <c r="K18" s="49">
        <f t="shared" si="3"/>
        <v>1056000</v>
      </c>
      <c r="L18" t="s">
        <v>30</v>
      </c>
      <c r="N18" s="2"/>
      <c r="O18" s="2"/>
      <c r="P18" s="2"/>
    </row>
    <row r="19" spans="1:16" x14ac:dyDescent="0.25">
      <c r="A19" s="41">
        <v>18</v>
      </c>
      <c r="B19" s="41">
        <v>506</v>
      </c>
      <c r="C19" s="41">
        <v>5</v>
      </c>
      <c r="D19" s="41" t="s">
        <v>8</v>
      </c>
      <c r="E19" s="41">
        <v>320</v>
      </c>
      <c r="F19" s="43">
        <f t="shared" si="0"/>
        <v>352</v>
      </c>
      <c r="G19" s="41" t="e">
        <f>G18</f>
        <v>#REF!</v>
      </c>
      <c r="H19" s="49">
        <v>0</v>
      </c>
      <c r="I19" s="49">
        <f t="shared" si="1"/>
        <v>0</v>
      </c>
      <c r="J19" s="50">
        <f t="shared" si="2"/>
        <v>0</v>
      </c>
      <c r="K19" s="49">
        <f t="shared" si="3"/>
        <v>1056000</v>
      </c>
      <c r="L19" t="s">
        <v>30</v>
      </c>
      <c r="N19" s="2"/>
      <c r="O19" s="2"/>
      <c r="P19" s="2"/>
    </row>
    <row r="20" spans="1:16" x14ac:dyDescent="0.25">
      <c r="A20" s="41">
        <v>19</v>
      </c>
      <c r="B20" s="41">
        <v>601</v>
      </c>
      <c r="C20" s="41">
        <v>6</v>
      </c>
      <c r="D20" s="41" t="s">
        <v>8</v>
      </c>
      <c r="E20" s="41">
        <v>320</v>
      </c>
      <c r="F20" s="43">
        <f t="shared" si="0"/>
        <v>352</v>
      </c>
      <c r="G20" s="41" t="e">
        <f>G19+90</f>
        <v>#REF!</v>
      </c>
      <c r="H20" s="49">
        <v>0</v>
      </c>
      <c r="I20" s="49">
        <f t="shared" si="1"/>
        <v>0</v>
      </c>
      <c r="J20" s="50">
        <f t="shared" si="2"/>
        <v>0</v>
      </c>
      <c r="K20" s="49">
        <f t="shared" si="3"/>
        <v>1056000</v>
      </c>
      <c r="L20" t="s">
        <v>30</v>
      </c>
      <c r="N20" s="2"/>
      <c r="O20" s="2"/>
      <c r="P20" s="2"/>
    </row>
    <row r="21" spans="1:16" x14ac:dyDescent="0.25">
      <c r="A21" s="41">
        <v>20</v>
      </c>
      <c r="B21" s="41">
        <v>602</v>
      </c>
      <c r="C21" s="41">
        <v>6</v>
      </c>
      <c r="D21" s="41" t="s">
        <v>8</v>
      </c>
      <c r="E21" s="41">
        <v>320</v>
      </c>
      <c r="F21" s="43">
        <f t="shared" si="0"/>
        <v>352</v>
      </c>
      <c r="G21" s="41" t="e">
        <f>G20</f>
        <v>#REF!</v>
      </c>
      <c r="H21" s="49">
        <v>0</v>
      </c>
      <c r="I21" s="49">
        <f t="shared" si="1"/>
        <v>0</v>
      </c>
      <c r="J21" s="50">
        <f t="shared" si="2"/>
        <v>0</v>
      </c>
      <c r="K21" s="49">
        <f t="shared" si="3"/>
        <v>1056000</v>
      </c>
      <c r="L21" t="s">
        <v>30</v>
      </c>
      <c r="N21" s="2"/>
      <c r="O21" s="2"/>
      <c r="P21" s="2"/>
    </row>
    <row r="22" spans="1:16" x14ac:dyDescent="0.25">
      <c r="A22" s="41">
        <v>21</v>
      </c>
      <c r="B22" s="41">
        <v>603</v>
      </c>
      <c r="C22" s="41">
        <v>6</v>
      </c>
      <c r="D22" s="41" t="s">
        <v>8</v>
      </c>
      <c r="E22" s="41">
        <v>320</v>
      </c>
      <c r="F22" s="43">
        <f t="shared" si="0"/>
        <v>352</v>
      </c>
      <c r="G22" s="41" t="e">
        <f>G21</f>
        <v>#REF!</v>
      </c>
      <c r="H22" s="49">
        <v>0</v>
      </c>
      <c r="I22" s="49">
        <f t="shared" si="1"/>
        <v>0</v>
      </c>
      <c r="J22" s="50">
        <f t="shared" si="2"/>
        <v>0</v>
      </c>
      <c r="K22" s="49">
        <f t="shared" si="3"/>
        <v>1056000</v>
      </c>
      <c r="L22" t="s">
        <v>30</v>
      </c>
      <c r="N22" s="2"/>
      <c r="O22" s="2"/>
      <c r="P22" s="2"/>
    </row>
    <row r="23" spans="1:16" x14ac:dyDescent="0.25">
      <c r="A23" s="41">
        <v>22</v>
      </c>
      <c r="B23" s="41">
        <v>604</v>
      </c>
      <c r="C23" s="41">
        <v>6</v>
      </c>
      <c r="D23" s="41" t="s">
        <v>8</v>
      </c>
      <c r="E23" s="41">
        <v>320</v>
      </c>
      <c r="F23" s="43">
        <f t="shared" si="0"/>
        <v>352</v>
      </c>
      <c r="G23" s="41" t="e">
        <f>G22</f>
        <v>#REF!</v>
      </c>
      <c r="H23" s="49">
        <v>0</v>
      </c>
      <c r="I23" s="49">
        <f t="shared" si="1"/>
        <v>0</v>
      </c>
      <c r="J23" s="50">
        <f t="shared" si="2"/>
        <v>0</v>
      </c>
      <c r="K23" s="49">
        <f t="shared" si="3"/>
        <v>1056000</v>
      </c>
      <c r="L23" t="s">
        <v>30</v>
      </c>
      <c r="N23" s="2"/>
      <c r="O23" s="2"/>
      <c r="P23" s="2"/>
    </row>
    <row r="24" spans="1:16" x14ac:dyDescent="0.25">
      <c r="A24" s="41">
        <v>23</v>
      </c>
      <c r="B24" s="41">
        <v>605</v>
      </c>
      <c r="C24" s="41">
        <v>6</v>
      </c>
      <c r="D24" s="41" t="s">
        <v>8</v>
      </c>
      <c r="E24" s="41">
        <v>320</v>
      </c>
      <c r="F24" s="43">
        <f t="shared" si="0"/>
        <v>352</v>
      </c>
      <c r="G24" s="41" t="e">
        <f>G23</f>
        <v>#REF!</v>
      </c>
      <c r="H24" s="49">
        <v>0</v>
      </c>
      <c r="I24" s="49">
        <f t="shared" si="1"/>
        <v>0</v>
      </c>
      <c r="J24" s="50">
        <f t="shared" si="2"/>
        <v>0</v>
      </c>
      <c r="K24" s="49">
        <f t="shared" si="3"/>
        <v>1056000</v>
      </c>
      <c r="L24" t="s">
        <v>30</v>
      </c>
      <c r="N24" s="2"/>
      <c r="O24" s="2"/>
      <c r="P24" s="2"/>
    </row>
    <row r="25" spans="1:16" x14ac:dyDescent="0.25">
      <c r="A25" s="41">
        <v>24</v>
      </c>
      <c r="B25" s="41">
        <v>606</v>
      </c>
      <c r="C25" s="41">
        <v>6</v>
      </c>
      <c r="D25" s="41" t="s">
        <v>8</v>
      </c>
      <c r="E25" s="41">
        <v>320</v>
      </c>
      <c r="F25" s="43">
        <f t="shared" si="0"/>
        <v>352</v>
      </c>
      <c r="G25" s="41" t="e">
        <f>G24</f>
        <v>#REF!</v>
      </c>
      <c r="H25" s="49">
        <v>0</v>
      </c>
      <c r="I25" s="49">
        <f t="shared" si="1"/>
        <v>0</v>
      </c>
      <c r="J25" s="50">
        <f t="shared" si="2"/>
        <v>0</v>
      </c>
      <c r="K25" s="49">
        <f t="shared" si="3"/>
        <v>1056000</v>
      </c>
      <c r="L25" t="s">
        <v>30</v>
      </c>
      <c r="N25" s="2"/>
      <c r="O25" s="2"/>
      <c r="P25" s="2"/>
    </row>
    <row r="26" spans="1:16" x14ac:dyDescent="0.25">
      <c r="A26" s="41">
        <v>25</v>
      </c>
      <c r="B26" s="41">
        <v>701</v>
      </c>
      <c r="C26" s="41">
        <v>7</v>
      </c>
      <c r="D26" s="41" t="s">
        <v>8</v>
      </c>
      <c r="E26" s="41">
        <v>320</v>
      </c>
      <c r="F26" s="43">
        <f t="shared" si="0"/>
        <v>352</v>
      </c>
      <c r="G26" s="41" t="e">
        <f>G25+90</f>
        <v>#REF!</v>
      </c>
      <c r="H26" s="49">
        <v>0</v>
      </c>
      <c r="I26" s="49">
        <f t="shared" si="1"/>
        <v>0</v>
      </c>
      <c r="J26" s="50">
        <f t="shared" si="2"/>
        <v>0</v>
      </c>
      <c r="K26" s="49">
        <f t="shared" si="3"/>
        <v>1056000</v>
      </c>
      <c r="L26" t="s">
        <v>30</v>
      </c>
      <c r="N26" s="2"/>
      <c r="O26" s="2"/>
      <c r="P26" s="2"/>
    </row>
    <row r="27" spans="1:16" x14ac:dyDescent="0.25">
      <c r="A27" s="41">
        <v>26</v>
      </c>
      <c r="B27" s="41">
        <v>702</v>
      </c>
      <c r="C27" s="41">
        <v>7</v>
      </c>
      <c r="D27" s="41" t="s">
        <v>8</v>
      </c>
      <c r="E27" s="41">
        <v>320</v>
      </c>
      <c r="F27" s="43">
        <f t="shared" si="0"/>
        <v>352</v>
      </c>
      <c r="G27" s="41" t="e">
        <f>G26</f>
        <v>#REF!</v>
      </c>
      <c r="H27" s="49">
        <v>0</v>
      </c>
      <c r="I27" s="49">
        <f t="shared" si="1"/>
        <v>0</v>
      </c>
      <c r="J27" s="50">
        <f t="shared" si="2"/>
        <v>0</v>
      </c>
      <c r="K27" s="49">
        <f t="shared" si="3"/>
        <v>1056000</v>
      </c>
      <c r="L27" t="s">
        <v>30</v>
      </c>
      <c r="N27" s="2"/>
      <c r="O27" s="2"/>
      <c r="P27" s="2"/>
    </row>
    <row r="28" spans="1:16" x14ac:dyDescent="0.25">
      <c r="A28" s="41">
        <v>27</v>
      </c>
      <c r="B28" s="41">
        <v>703</v>
      </c>
      <c r="C28" s="41">
        <v>7</v>
      </c>
      <c r="D28" s="41" t="s">
        <v>8</v>
      </c>
      <c r="E28" s="41">
        <v>320</v>
      </c>
      <c r="F28" s="43">
        <f t="shared" si="0"/>
        <v>352</v>
      </c>
      <c r="G28" s="41" t="e">
        <f>G27</f>
        <v>#REF!</v>
      </c>
      <c r="H28" s="49">
        <v>0</v>
      </c>
      <c r="I28" s="49">
        <f t="shared" si="1"/>
        <v>0</v>
      </c>
      <c r="J28" s="50">
        <f t="shared" si="2"/>
        <v>0</v>
      </c>
      <c r="K28" s="49">
        <f t="shared" si="3"/>
        <v>1056000</v>
      </c>
      <c r="L28" t="s">
        <v>30</v>
      </c>
      <c r="N28" s="2"/>
      <c r="O28" s="2"/>
      <c r="P28" s="2"/>
    </row>
    <row r="29" spans="1:16" x14ac:dyDescent="0.25">
      <c r="A29" s="41">
        <v>28</v>
      </c>
      <c r="B29" s="41">
        <v>704</v>
      </c>
      <c r="C29" s="41">
        <v>7</v>
      </c>
      <c r="D29" s="41" t="s">
        <v>8</v>
      </c>
      <c r="E29" s="41">
        <v>320</v>
      </c>
      <c r="F29" s="43">
        <f t="shared" si="0"/>
        <v>352</v>
      </c>
      <c r="G29" s="41" t="e">
        <f>G28</f>
        <v>#REF!</v>
      </c>
      <c r="H29" s="49">
        <v>0</v>
      </c>
      <c r="I29" s="49">
        <f t="shared" si="1"/>
        <v>0</v>
      </c>
      <c r="J29" s="50">
        <f t="shared" si="2"/>
        <v>0</v>
      </c>
      <c r="K29" s="49">
        <f t="shared" si="3"/>
        <v>1056000</v>
      </c>
      <c r="L29" t="s">
        <v>30</v>
      </c>
      <c r="N29" s="2"/>
      <c r="O29" s="2"/>
      <c r="P29" s="2"/>
    </row>
    <row r="30" spans="1:16" x14ac:dyDescent="0.25">
      <c r="A30" s="41">
        <v>29</v>
      </c>
      <c r="B30" s="41">
        <v>705</v>
      </c>
      <c r="C30" s="41">
        <v>7</v>
      </c>
      <c r="D30" s="41" t="s">
        <v>8</v>
      </c>
      <c r="E30" s="41">
        <v>320</v>
      </c>
      <c r="F30" s="43">
        <f t="shared" si="0"/>
        <v>352</v>
      </c>
      <c r="G30" s="41" t="e">
        <f>G29</f>
        <v>#REF!</v>
      </c>
      <c r="H30" s="49">
        <v>0</v>
      </c>
      <c r="I30" s="49">
        <f t="shared" si="1"/>
        <v>0</v>
      </c>
      <c r="J30" s="50">
        <f t="shared" si="2"/>
        <v>0</v>
      </c>
      <c r="K30" s="49">
        <f t="shared" si="3"/>
        <v>1056000</v>
      </c>
      <c r="L30" t="s">
        <v>30</v>
      </c>
      <c r="N30" s="2"/>
      <c r="O30" s="2"/>
      <c r="P30" s="2"/>
    </row>
    <row r="31" spans="1:16" x14ac:dyDescent="0.25">
      <c r="A31" s="41">
        <v>30</v>
      </c>
      <c r="B31" s="41">
        <v>706</v>
      </c>
      <c r="C31" s="41">
        <v>7</v>
      </c>
      <c r="D31" s="41" t="s">
        <v>8</v>
      </c>
      <c r="E31" s="41">
        <v>320</v>
      </c>
      <c r="F31" s="43">
        <f t="shared" si="0"/>
        <v>352</v>
      </c>
      <c r="G31" s="41" t="e">
        <f>G30</f>
        <v>#REF!</v>
      </c>
      <c r="H31" s="49">
        <v>0</v>
      </c>
      <c r="I31" s="49">
        <f t="shared" si="1"/>
        <v>0</v>
      </c>
      <c r="J31" s="50">
        <f t="shared" si="2"/>
        <v>0</v>
      </c>
      <c r="K31" s="49">
        <f t="shared" si="3"/>
        <v>1056000</v>
      </c>
      <c r="L31" t="s">
        <v>30</v>
      </c>
      <c r="N31" s="2"/>
      <c r="O31" s="2"/>
      <c r="P31" s="2"/>
    </row>
    <row r="32" spans="1:16" x14ac:dyDescent="0.25">
      <c r="A32" s="41">
        <v>31</v>
      </c>
      <c r="B32" s="41">
        <v>801</v>
      </c>
      <c r="C32" s="41">
        <v>8</v>
      </c>
      <c r="D32" s="41" t="s">
        <v>8</v>
      </c>
      <c r="E32" s="41">
        <v>320</v>
      </c>
      <c r="F32" s="43">
        <f t="shared" si="0"/>
        <v>352</v>
      </c>
      <c r="G32" s="41" t="e">
        <f>G31+90</f>
        <v>#REF!</v>
      </c>
      <c r="H32" s="49">
        <v>0</v>
      </c>
      <c r="I32" s="49">
        <f t="shared" si="1"/>
        <v>0</v>
      </c>
      <c r="J32" s="50">
        <f t="shared" si="2"/>
        <v>0</v>
      </c>
      <c r="K32" s="49">
        <f t="shared" si="3"/>
        <v>1056000</v>
      </c>
      <c r="L32" t="s">
        <v>30</v>
      </c>
      <c r="N32" s="2"/>
      <c r="O32" s="2"/>
      <c r="P32" s="2"/>
    </row>
    <row r="33" spans="1:16" x14ac:dyDescent="0.25">
      <c r="A33" s="41">
        <v>32</v>
      </c>
      <c r="B33" s="41">
        <v>802</v>
      </c>
      <c r="C33" s="41">
        <v>8</v>
      </c>
      <c r="D33" s="41" t="s">
        <v>8</v>
      </c>
      <c r="E33" s="41">
        <v>320</v>
      </c>
      <c r="F33" s="43">
        <f t="shared" si="0"/>
        <v>352</v>
      </c>
      <c r="G33" s="41" t="e">
        <f>G32</f>
        <v>#REF!</v>
      </c>
      <c r="H33" s="49">
        <v>0</v>
      </c>
      <c r="I33" s="49">
        <f t="shared" si="1"/>
        <v>0</v>
      </c>
      <c r="J33" s="50">
        <f t="shared" si="2"/>
        <v>0</v>
      </c>
      <c r="K33" s="49">
        <f t="shared" si="3"/>
        <v>1056000</v>
      </c>
      <c r="L33" t="s">
        <v>30</v>
      </c>
      <c r="N33" s="2"/>
      <c r="O33" s="2"/>
      <c r="P33" s="2"/>
    </row>
    <row r="34" spans="1:16" x14ac:dyDescent="0.25">
      <c r="A34" s="41">
        <v>33</v>
      </c>
      <c r="B34" s="41">
        <v>803</v>
      </c>
      <c r="C34" s="41">
        <v>8</v>
      </c>
      <c r="D34" s="41" t="s">
        <v>8</v>
      </c>
      <c r="E34" s="41">
        <v>320</v>
      </c>
      <c r="F34" s="43">
        <f t="shared" si="0"/>
        <v>352</v>
      </c>
      <c r="G34" s="41" t="e">
        <f>G33</f>
        <v>#REF!</v>
      </c>
      <c r="H34" s="49">
        <v>0</v>
      </c>
      <c r="I34" s="49">
        <f t="shared" si="1"/>
        <v>0</v>
      </c>
      <c r="J34" s="50">
        <f t="shared" si="2"/>
        <v>0</v>
      </c>
      <c r="K34" s="49">
        <f t="shared" si="3"/>
        <v>1056000</v>
      </c>
      <c r="L34" t="s">
        <v>30</v>
      </c>
      <c r="N34" s="2"/>
      <c r="O34" s="2"/>
      <c r="P34" s="2"/>
    </row>
    <row r="35" spans="1:16" x14ac:dyDescent="0.25">
      <c r="A35" s="41">
        <v>34</v>
      </c>
      <c r="B35" s="41">
        <v>806</v>
      </c>
      <c r="C35" s="41">
        <v>8</v>
      </c>
      <c r="D35" s="41" t="s">
        <v>8</v>
      </c>
      <c r="E35" s="41">
        <v>320</v>
      </c>
      <c r="F35" s="43">
        <f t="shared" si="0"/>
        <v>352</v>
      </c>
      <c r="G35" s="41" t="e">
        <f>G34</f>
        <v>#REF!</v>
      </c>
      <c r="H35" s="49">
        <v>0</v>
      </c>
      <c r="I35" s="49">
        <f t="shared" si="1"/>
        <v>0</v>
      </c>
      <c r="J35" s="50">
        <f t="shared" si="2"/>
        <v>0</v>
      </c>
      <c r="K35" s="49">
        <f t="shared" si="3"/>
        <v>1056000</v>
      </c>
      <c r="L35" t="s">
        <v>30</v>
      </c>
      <c r="N35" s="2"/>
      <c r="O35" s="2"/>
      <c r="P35" s="2"/>
    </row>
    <row r="36" spans="1:16" x14ac:dyDescent="0.25">
      <c r="A36" s="41">
        <v>35</v>
      </c>
      <c r="B36" s="41">
        <v>901</v>
      </c>
      <c r="C36" s="41">
        <v>9</v>
      </c>
      <c r="D36" s="41" t="s">
        <v>8</v>
      </c>
      <c r="E36" s="41">
        <v>320</v>
      </c>
      <c r="F36" s="43">
        <f t="shared" si="0"/>
        <v>352</v>
      </c>
      <c r="G36" s="41" t="e">
        <f>G35+90</f>
        <v>#REF!</v>
      </c>
      <c r="H36" s="49">
        <v>0</v>
      </c>
      <c r="I36" s="49">
        <f t="shared" si="1"/>
        <v>0</v>
      </c>
      <c r="J36" s="50">
        <f t="shared" si="2"/>
        <v>0</v>
      </c>
      <c r="K36" s="49">
        <f t="shared" si="3"/>
        <v>1056000</v>
      </c>
      <c r="L36" t="s">
        <v>30</v>
      </c>
      <c r="N36" s="2"/>
      <c r="O36" s="2"/>
      <c r="P36" s="2"/>
    </row>
    <row r="37" spans="1:16" x14ac:dyDescent="0.25">
      <c r="A37" s="41">
        <v>36</v>
      </c>
      <c r="B37" s="41">
        <v>902</v>
      </c>
      <c r="C37" s="41">
        <v>9</v>
      </c>
      <c r="D37" s="41" t="s">
        <v>8</v>
      </c>
      <c r="E37" s="41">
        <v>320</v>
      </c>
      <c r="F37" s="43">
        <f t="shared" si="0"/>
        <v>352</v>
      </c>
      <c r="G37" s="41" t="e">
        <f>G36</f>
        <v>#REF!</v>
      </c>
      <c r="H37" s="49">
        <v>0</v>
      </c>
      <c r="I37" s="49">
        <f t="shared" si="1"/>
        <v>0</v>
      </c>
      <c r="J37" s="50">
        <f t="shared" si="2"/>
        <v>0</v>
      </c>
      <c r="K37" s="49">
        <f t="shared" si="3"/>
        <v>1056000</v>
      </c>
      <c r="L37" t="s">
        <v>30</v>
      </c>
      <c r="N37" s="2"/>
      <c r="O37" s="2"/>
      <c r="P37" s="2"/>
    </row>
    <row r="38" spans="1:16" x14ac:dyDescent="0.25">
      <c r="A38" s="41">
        <v>37</v>
      </c>
      <c r="B38" s="41">
        <v>903</v>
      </c>
      <c r="C38" s="41">
        <v>9</v>
      </c>
      <c r="D38" s="41" t="s">
        <v>8</v>
      </c>
      <c r="E38" s="41">
        <v>320</v>
      </c>
      <c r="F38" s="43">
        <f t="shared" si="0"/>
        <v>352</v>
      </c>
      <c r="G38" s="41" t="e">
        <f>G37</f>
        <v>#REF!</v>
      </c>
      <c r="H38" s="49">
        <v>0</v>
      </c>
      <c r="I38" s="49">
        <f t="shared" si="1"/>
        <v>0</v>
      </c>
      <c r="J38" s="50">
        <f t="shared" si="2"/>
        <v>0</v>
      </c>
      <c r="K38" s="49">
        <f t="shared" si="3"/>
        <v>1056000</v>
      </c>
      <c r="L38" t="s">
        <v>30</v>
      </c>
      <c r="N38" s="2"/>
      <c r="O38" s="2"/>
      <c r="P38" s="2"/>
    </row>
    <row r="39" spans="1:16" x14ac:dyDescent="0.25">
      <c r="A39" s="41">
        <v>38</v>
      </c>
      <c r="B39" s="41">
        <v>904</v>
      </c>
      <c r="C39" s="41">
        <v>9</v>
      </c>
      <c r="D39" s="41" t="s">
        <v>8</v>
      </c>
      <c r="E39" s="41">
        <v>320</v>
      </c>
      <c r="F39" s="43">
        <f t="shared" si="0"/>
        <v>352</v>
      </c>
      <c r="G39" s="41" t="e">
        <f>G38</f>
        <v>#REF!</v>
      </c>
      <c r="H39" s="49">
        <v>0</v>
      </c>
      <c r="I39" s="49">
        <f t="shared" si="1"/>
        <v>0</v>
      </c>
      <c r="J39" s="50">
        <f t="shared" si="2"/>
        <v>0</v>
      </c>
      <c r="K39" s="49">
        <f t="shared" si="3"/>
        <v>1056000</v>
      </c>
      <c r="L39" t="s">
        <v>30</v>
      </c>
      <c r="N39" s="2"/>
      <c r="O39" s="2"/>
      <c r="P39" s="2"/>
    </row>
    <row r="40" spans="1:16" x14ac:dyDescent="0.25">
      <c r="A40" s="41">
        <v>39</v>
      </c>
      <c r="B40" s="41">
        <v>905</v>
      </c>
      <c r="C40" s="41">
        <v>9</v>
      </c>
      <c r="D40" s="41" t="s">
        <v>8</v>
      </c>
      <c r="E40" s="41">
        <v>320</v>
      </c>
      <c r="F40" s="43">
        <f t="shared" si="0"/>
        <v>352</v>
      </c>
      <c r="G40" s="41" t="e">
        <f>G39</f>
        <v>#REF!</v>
      </c>
      <c r="H40" s="49">
        <v>0</v>
      </c>
      <c r="I40" s="49">
        <f t="shared" si="1"/>
        <v>0</v>
      </c>
      <c r="J40" s="50">
        <f t="shared" si="2"/>
        <v>0</v>
      </c>
      <c r="K40" s="49">
        <f t="shared" si="3"/>
        <v>1056000</v>
      </c>
      <c r="L40" t="s">
        <v>30</v>
      </c>
      <c r="N40" s="2"/>
      <c r="O40" s="2"/>
      <c r="P40" s="2"/>
    </row>
    <row r="41" spans="1:16" x14ac:dyDescent="0.25">
      <c r="A41" s="41">
        <v>40</v>
      </c>
      <c r="B41" s="41">
        <v>906</v>
      </c>
      <c r="C41" s="41">
        <v>9</v>
      </c>
      <c r="D41" s="41" t="s">
        <v>8</v>
      </c>
      <c r="E41" s="41">
        <v>320</v>
      </c>
      <c r="F41" s="43">
        <f t="shared" si="0"/>
        <v>352</v>
      </c>
      <c r="G41" s="41" t="e">
        <f>G40</f>
        <v>#REF!</v>
      </c>
      <c r="H41" s="49">
        <v>0</v>
      </c>
      <c r="I41" s="49">
        <f t="shared" si="1"/>
        <v>0</v>
      </c>
      <c r="J41" s="50">
        <f t="shared" si="2"/>
        <v>0</v>
      </c>
      <c r="K41" s="49">
        <f t="shared" si="3"/>
        <v>1056000</v>
      </c>
      <c r="L41" t="s">
        <v>30</v>
      </c>
      <c r="N41" s="2"/>
      <c r="O41" s="2"/>
      <c r="P41" s="2"/>
    </row>
    <row r="42" spans="1:16" x14ac:dyDescent="0.25">
      <c r="A42" s="41">
        <v>41</v>
      </c>
      <c r="B42" s="41">
        <v>1001</v>
      </c>
      <c r="C42" s="41">
        <v>10</v>
      </c>
      <c r="D42" s="41" t="s">
        <v>8</v>
      </c>
      <c r="E42" s="41">
        <v>320</v>
      </c>
      <c r="F42" s="43">
        <f t="shared" si="0"/>
        <v>352</v>
      </c>
      <c r="G42" s="41" t="e">
        <f>G41+90</f>
        <v>#REF!</v>
      </c>
      <c r="H42" s="49">
        <v>0</v>
      </c>
      <c r="I42" s="49">
        <f t="shared" si="1"/>
        <v>0</v>
      </c>
      <c r="J42" s="50">
        <f t="shared" si="2"/>
        <v>0</v>
      </c>
      <c r="K42" s="49">
        <f t="shared" si="3"/>
        <v>1056000</v>
      </c>
      <c r="L42" t="s">
        <v>30</v>
      </c>
      <c r="N42" s="2"/>
      <c r="O42" s="2"/>
      <c r="P42" s="2"/>
    </row>
    <row r="43" spans="1:16" x14ac:dyDescent="0.25">
      <c r="A43" s="41">
        <v>42</v>
      </c>
      <c r="B43" s="41">
        <v>1002</v>
      </c>
      <c r="C43" s="41">
        <v>10</v>
      </c>
      <c r="D43" s="41" t="s">
        <v>8</v>
      </c>
      <c r="E43" s="41">
        <v>320</v>
      </c>
      <c r="F43" s="43">
        <f t="shared" si="0"/>
        <v>352</v>
      </c>
      <c r="G43" s="41" t="e">
        <f>G42</f>
        <v>#REF!</v>
      </c>
      <c r="H43" s="49">
        <v>0</v>
      </c>
      <c r="I43" s="49">
        <f t="shared" si="1"/>
        <v>0</v>
      </c>
      <c r="J43" s="50">
        <f t="shared" si="2"/>
        <v>0</v>
      </c>
      <c r="K43" s="49">
        <f t="shared" si="3"/>
        <v>1056000</v>
      </c>
      <c r="L43" t="s">
        <v>30</v>
      </c>
      <c r="N43" s="2"/>
      <c r="O43" s="2"/>
      <c r="P43" s="2"/>
    </row>
    <row r="44" spans="1:16" x14ac:dyDescent="0.25">
      <c r="A44" s="41">
        <v>43</v>
      </c>
      <c r="B44" s="41">
        <v>1003</v>
      </c>
      <c r="C44" s="41">
        <v>10</v>
      </c>
      <c r="D44" s="41" t="s">
        <v>8</v>
      </c>
      <c r="E44" s="41">
        <v>320</v>
      </c>
      <c r="F44" s="43">
        <f t="shared" si="0"/>
        <v>352</v>
      </c>
      <c r="G44" s="41" t="e">
        <f>G43</f>
        <v>#REF!</v>
      </c>
      <c r="H44" s="49">
        <v>0</v>
      </c>
      <c r="I44" s="49">
        <f t="shared" si="1"/>
        <v>0</v>
      </c>
      <c r="J44" s="50">
        <f t="shared" si="2"/>
        <v>0</v>
      </c>
      <c r="K44" s="49">
        <f t="shared" si="3"/>
        <v>1056000</v>
      </c>
      <c r="L44" t="s">
        <v>30</v>
      </c>
      <c r="N44" s="2"/>
      <c r="O44" s="2"/>
      <c r="P44" s="2"/>
    </row>
    <row r="45" spans="1:16" x14ac:dyDescent="0.25">
      <c r="A45" s="41">
        <v>44</v>
      </c>
      <c r="B45" s="41">
        <v>1004</v>
      </c>
      <c r="C45" s="41">
        <v>10</v>
      </c>
      <c r="D45" s="41" t="s">
        <v>8</v>
      </c>
      <c r="E45" s="41">
        <v>320</v>
      </c>
      <c r="F45" s="43">
        <f t="shared" si="0"/>
        <v>352</v>
      </c>
      <c r="G45" s="41" t="e">
        <f>G44</f>
        <v>#REF!</v>
      </c>
      <c r="H45" s="49">
        <v>0</v>
      </c>
      <c r="I45" s="49">
        <f t="shared" si="1"/>
        <v>0</v>
      </c>
      <c r="J45" s="50">
        <f t="shared" si="2"/>
        <v>0</v>
      </c>
      <c r="K45" s="49">
        <f t="shared" si="3"/>
        <v>1056000</v>
      </c>
      <c r="L45" t="s">
        <v>30</v>
      </c>
      <c r="N45" s="2"/>
      <c r="O45" s="2"/>
      <c r="P45" s="2"/>
    </row>
    <row r="46" spans="1:16" x14ac:dyDescent="0.25">
      <c r="A46" s="41">
        <v>45</v>
      </c>
      <c r="B46" s="41">
        <v>1005</v>
      </c>
      <c r="C46" s="41">
        <v>10</v>
      </c>
      <c r="D46" s="41" t="s">
        <v>8</v>
      </c>
      <c r="E46" s="41">
        <v>320</v>
      </c>
      <c r="F46" s="43">
        <f t="shared" si="0"/>
        <v>352</v>
      </c>
      <c r="G46" s="41" t="e">
        <f>G45</f>
        <v>#REF!</v>
      </c>
      <c r="H46" s="49">
        <v>0</v>
      </c>
      <c r="I46" s="49">
        <f t="shared" si="1"/>
        <v>0</v>
      </c>
      <c r="J46" s="50">
        <f t="shared" si="2"/>
        <v>0</v>
      </c>
      <c r="K46" s="49">
        <f t="shared" si="3"/>
        <v>1056000</v>
      </c>
      <c r="L46" t="s">
        <v>30</v>
      </c>
      <c r="N46" s="2"/>
      <c r="O46" s="2"/>
      <c r="P46" s="2"/>
    </row>
    <row r="47" spans="1:16" x14ac:dyDescent="0.25">
      <c r="A47" s="41">
        <v>46</v>
      </c>
      <c r="B47" s="41">
        <v>1006</v>
      </c>
      <c r="C47" s="41">
        <v>10</v>
      </c>
      <c r="D47" s="41" t="s">
        <v>8</v>
      </c>
      <c r="E47" s="41">
        <v>320</v>
      </c>
      <c r="F47" s="43">
        <f t="shared" si="0"/>
        <v>352</v>
      </c>
      <c r="G47" s="41" t="e">
        <f>G46</f>
        <v>#REF!</v>
      </c>
      <c r="H47" s="49">
        <v>0</v>
      </c>
      <c r="I47" s="49">
        <f t="shared" si="1"/>
        <v>0</v>
      </c>
      <c r="J47" s="50">
        <f t="shared" si="2"/>
        <v>0</v>
      </c>
      <c r="K47" s="49">
        <f t="shared" si="3"/>
        <v>1056000</v>
      </c>
      <c r="L47" t="s">
        <v>30</v>
      </c>
      <c r="N47" s="2"/>
      <c r="O47" s="2"/>
      <c r="P47" s="2"/>
    </row>
    <row r="48" spans="1:16" x14ac:dyDescent="0.25">
      <c r="A48" s="41">
        <v>47</v>
      </c>
      <c r="B48" s="41">
        <v>1101</v>
      </c>
      <c r="C48" s="41">
        <v>11</v>
      </c>
      <c r="D48" s="41" t="s">
        <v>8</v>
      </c>
      <c r="E48" s="41">
        <v>320</v>
      </c>
      <c r="F48" s="43">
        <f t="shared" si="0"/>
        <v>352</v>
      </c>
      <c r="G48" s="41" t="e">
        <f>G47+90</f>
        <v>#REF!</v>
      </c>
      <c r="H48" s="49">
        <v>0</v>
      </c>
      <c r="I48" s="49">
        <f t="shared" si="1"/>
        <v>0</v>
      </c>
      <c r="J48" s="50">
        <f t="shared" si="2"/>
        <v>0</v>
      </c>
      <c r="K48" s="49">
        <f t="shared" si="3"/>
        <v>1056000</v>
      </c>
      <c r="L48" t="s">
        <v>30</v>
      </c>
      <c r="N48" s="2"/>
      <c r="O48" s="2"/>
      <c r="P48" s="2"/>
    </row>
    <row r="49" spans="1:16" x14ac:dyDescent="0.25">
      <c r="A49" s="41">
        <v>48</v>
      </c>
      <c r="B49" s="41">
        <v>1102</v>
      </c>
      <c r="C49" s="41">
        <v>11</v>
      </c>
      <c r="D49" s="41" t="s">
        <v>8</v>
      </c>
      <c r="E49" s="41">
        <v>320</v>
      </c>
      <c r="F49" s="43">
        <f t="shared" si="0"/>
        <v>352</v>
      </c>
      <c r="G49" s="41" t="e">
        <f>G48</f>
        <v>#REF!</v>
      </c>
      <c r="H49" s="49">
        <v>0</v>
      </c>
      <c r="I49" s="49">
        <f t="shared" si="1"/>
        <v>0</v>
      </c>
      <c r="J49" s="50">
        <f t="shared" si="2"/>
        <v>0</v>
      </c>
      <c r="K49" s="49">
        <f t="shared" si="3"/>
        <v>1056000</v>
      </c>
      <c r="L49" t="s">
        <v>30</v>
      </c>
      <c r="N49" s="2"/>
      <c r="O49" s="2"/>
      <c r="P49" s="2"/>
    </row>
    <row r="50" spans="1:16" x14ac:dyDescent="0.25">
      <c r="A50" s="41">
        <v>49</v>
      </c>
      <c r="B50" s="41">
        <v>1103</v>
      </c>
      <c r="C50" s="41">
        <v>11</v>
      </c>
      <c r="D50" s="41" t="s">
        <v>8</v>
      </c>
      <c r="E50" s="41">
        <v>320</v>
      </c>
      <c r="F50" s="43">
        <f t="shared" si="0"/>
        <v>352</v>
      </c>
      <c r="G50" s="41" t="e">
        <f>G49</f>
        <v>#REF!</v>
      </c>
      <c r="H50" s="49">
        <v>0</v>
      </c>
      <c r="I50" s="49">
        <f t="shared" si="1"/>
        <v>0</v>
      </c>
      <c r="J50" s="50">
        <f t="shared" si="2"/>
        <v>0</v>
      </c>
      <c r="K50" s="49">
        <f t="shared" si="3"/>
        <v>1056000</v>
      </c>
      <c r="L50" t="s">
        <v>30</v>
      </c>
      <c r="N50" s="2"/>
      <c r="O50" s="2"/>
      <c r="P50" s="2"/>
    </row>
    <row r="51" spans="1:16" x14ac:dyDescent="0.25">
      <c r="A51" s="41">
        <v>50</v>
      </c>
      <c r="B51" s="41">
        <v>1104</v>
      </c>
      <c r="C51" s="41">
        <v>11</v>
      </c>
      <c r="D51" s="41" t="s">
        <v>8</v>
      </c>
      <c r="E51" s="41">
        <v>320</v>
      </c>
      <c r="F51" s="43">
        <f t="shared" si="0"/>
        <v>352</v>
      </c>
      <c r="G51" s="41" t="e">
        <f>G50</f>
        <v>#REF!</v>
      </c>
      <c r="H51" s="49">
        <v>0</v>
      </c>
      <c r="I51" s="49">
        <f t="shared" si="1"/>
        <v>0</v>
      </c>
      <c r="J51" s="50">
        <f t="shared" si="2"/>
        <v>0</v>
      </c>
      <c r="K51" s="49">
        <f t="shared" si="3"/>
        <v>1056000</v>
      </c>
      <c r="L51" t="s">
        <v>30</v>
      </c>
      <c r="N51" s="2"/>
      <c r="O51" s="2"/>
      <c r="P51" s="2"/>
    </row>
    <row r="52" spans="1:16" x14ac:dyDescent="0.25">
      <c r="A52" s="41">
        <v>51</v>
      </c>
      <c r="B52" s="41">
        <v>1105</v>
      </c>
      <c r="C52" s="41">
        <v>11</v>
      </c>
      <c r="D52" s="41" t="s">
        <v>8</v>
      </c>
      <c r="E52" s="41">
        <v>320</v>
      </c>
      <c r="F52" s="43">
        <f t="shared" si="0"/>
        <v>352</v>
      </c>
      <c r="G52" s="41" t="e">
        <f>G51</f>
        <v>#REF!</v>
      </c>
      <c r="H52" s="49">
        <v>0</v>
      </c>
      <c r="I52" s="49">
        <f t="shared" si="1"/>
        <v>0</v>
      </c>
      <c r="J52" s="50">
        <f t="shared" si="2"/>
        <v>0</v>
      </c>
      <c r="K52" s="49">
        <f t="shared" si="3"/>
        <v>1056000</v>
      </c>
      <c r="L52" t="s">
        <v>30</v>
      </c>
      <c r="N52" s="2"/>
      <c r="O52" s="2"/>
      <c r="P52" s="2"/>
    </row>
    <row r="53" spans="1:16" x14ac:dyDescent="0.25">
      <c r="A53" s="41">
        <v>52</v>
      </c>
      <c r="B53" s="41">
        <v>1106</v>
      </c>
      <c r="C53" s="41">
        <v>11</v>
      </c>
      <c r="D53" s="41" t="s">
        <v>8</v>
      </c>
      <c r="E53" s="41">
        <v>320</v>
      </c>
      <c r="F53" s="43">
        <f t="shared" si="0"/>
        <v>352</v>
      </c>
      <c r="G53" s="41" t="e">
        <f>G52</f>
        <v>#REF!</v>
      </c>
      <c r="H53" s="49">
        <v>0</v>
      </c>
      <c r="I53" s="49">
        <f t="shared" si="1"/>
        <v>0</v>
      </c>
      <c r="J53" s="50">
        <f t="shared" si="2"/>
        <v>0</v>
      </c>
      <c r="K53" s="49">
        <f t="shared" si="3"/>
        <v>1056000</v>
      </c>
      <c r="L53" t="s">
        <v>30</v>
      </c>
      <c r="N53" s="2"/>
      <c r="O53" s="2"/>
      <c r="P53" s="2"/>
    </row>
    <row r="54" spans="1:16" x14ac:dyDescent="0.25">
      <c r="A54" s="41">
        <v>53</v>
      </c>
      <c r="B54" s="41">
        <v>1201</v>
      </c>
      <c r="C54" s="41">
        <v>12</v>
      </c>
      <c r="D54" s="41" t="s">
        <v>8</v>
      </c>
      <c r="E54" s="41">
        <v>320</v>
      </c>
      <c r="F54" s="43">
        <f t="shared" si="0"/>
        <v>352</v>
      </c>
      <c r="G54" s="41" t="e">
        <f>G53+90</f>
        <v>#REF!</v>
      </c>
      <c r="H54" s="49">
        <v>0</v>
      </c>
      <c r="I54" s="49">
        <f t="shared" si="1"/>
        <v>0</v>
      </c>
      <c r="J54" s="50">
        <f t="shared" si="2"/>
        <v>0</v>
      </c>
      <c r="K54" s="49">
        <f t="shared" si="3"/>
        <v>1056000</v>
      </c>
      <c r="L54" t="s">
        <v>30</v>
      </c>
      <c r="N54" s="2"/>
      <c r="O54" s="2"/>
      <c r="P54" s="2"/>
    </row>
    <row r="55" spans="1:16" x14ac:dyDescent="0.25">
      <c r="A55" s="41">
        <v>54</v>
      </c>
      <c r="B55" s="41">
        <v>1202</v>
      </c>
      <c r="C55" s="41">
        <v>12</v>
      </c>
      <c r="D55" s="41" t="s">
        <v>8</v>
      </c>
      <c r="E55" s="41">
        <v>320</v>
      </c>
      <c r="F55" s="43">
        <f t="shared" si="0"/>
        <v>352</v>
      </c>
      <c r="G55" s="41" t="e">
        <f>G54</f>
        <v>#REF!</v>
      </c>
      <c r="H55" s="49">
        <v>0</v>
      </c>
      <c r="I55" s="49">
        <f t="shared" si="1"/>
        <v>0</v>
      </c>
      <c r="J55" s="50">
        <f t="shared" si="2"/>
        <v>0</v>
      </c>
      <c r="K55" s="49">
        <f t="shared" si="3"/>
        <v>1056000</v>
      </c>
      <c r="L55" t="s">
        <v>30</v>
      </c>
      <c r="N55" s="2"/>
      <c r="O55" s="2"/>
      <c r="P55" s="2"/>
    </row>
    <row r="56" spans="1:16" x14ac:dyDescent="0.25">
      <c r="A56" s="41">
        <v>55</v>
      </c>
      <c r="B56" s="41">
        <v>1203</v>
      </c>
      <c r="C56" s="41">
        <v>12</v>
      </c>
      <c r="D56" s="41" t="s">
        <v>8</v>
      </c>
      <c r="E56" s="41">
        <v>320</v>
      </c>
      <c r="F56" s="43">
        <f t="shared" si="0"/>
        <v>352</v>
      </c>
      <c r="G56" s="41" t="e">
        <f>G55</f>
        <v>#REF!</v>
      </c>
      <c r="H56" s="49">
        <v>0</v>
      </c>
      <c r="I56" s="49">
        <f t="shared" si="1"/>
        <v>0</v>
      </c>
      <c r="J56" s="50">
        <f t="shared" si="2"/>
        <v>0</v>
      </c>
      <c r="K56" s="49">
        <f t="shared" si="3"/>
        <v>1056000</v>
      </c>
      <c r="L56" t="s">
        <v>30</v>
      </c>
      <c r="N56" s="2"/>
      <c r="O56" s="2"/>
      <c r="P56" s="2"/>
    </row>
    <row r="57" spans="1:16" x14ac:dyDescent="0.25">
      <c r="A57" s="41">
        <v>56</v>
      </c>
      <c r="B57" s="41">
        <v>1204</v>
      </c>
      <c r="C57" s="41">
        <v>12</v>
      </c>
      <c r="D57" s="41" t="s">
        <v>8</v>
      </c>
      <c r="E57" s="41">
        <v>320</v>
      </c>
      <c r="F57" s="43">
        <f t="shared" si="0"/>
        <v>352</v>
      </c>
      <c r="G57" s="41" t="e">
        <f>G56</f>
        <v>#REF!</v>
      </c>
      <c r="H57" s="49">
        <v>0</v>
      </c>
      <c r="I57" s="49">
        <f t="shared" si="1"/>
        <v>0</v>
      </c>
      <c r="J57" s="50">
        <f t="shared" si="2"/>
        <v>0</v>
      </c>
      <c r="K57" s="49">
        <f t="shared" si="3"/>
        <v>1056000</v>
      </c>
      <c r="L57" t="s">
        <v>30</v>
      </c>
      <c r="N57" s="2"/>
      <c r="O57" s="2"/>
      <c r="P57" s="2"/>
    </row>
    <row r="58" spans="1:16" x14ac:dyDescent="0.25">
      <c r="A58" s="41">
        <v>57</v>
      </c>
      <c r="B58" s="41">
        <v>1205</v>
      </c>
      <c r="C58" s="41">
        <v>12</v>
      </c>
      <c r="D58" s="41" t="s">
        <v>8</v>
      </c>
      <c r="E58" s="41">
        <v>320</v>
      </c>
      <c r="F58" s="43">
        <f t="shared" si="0"/>
        <v>352</v>
      </c>
      <c r="G58" s="41" t="e">
        <f>G57</f>
        <v>#REF!</v>
      </c>
      <c r="H58" s="49">
        <v>0</v>
      </c>
      <c r="I58" s="49">
        <f t="shared" si="1"/>
        <v>0</v>
      </c>
      <c r="J58" s="50">
        <f t="shared" si="2"/>
        <v>0</v>
      </c>
      <c r="K58" s="49">
        <f t="shared" si="3"/>
        <v>1056000</v>
      </c>
      <c r="L58" t="s">
        <v>30</v>
      </c>
      <c r="N58" s="2"/>
      <c r="O58" s="2"/>
      <c r="P58" s="2"/>
    </row>
    <row r="59" spans="1:16" x14ac:dyDescent="0.25">
      <c r="A59" s="41">
        <v>58</v>
      </c>
      <c r="B59" s="41">
        <v>1206</v>
      </c>
      <c r="C59" s="41">
        <v>12</v>
      </c>
      <c r="D59" s="41" t="s">
        <v>8</v>
      </c>
      <c r="E59" s="41">
        <v>320</v>
      </c>
      <c r="F59" s="43">
        <f t="shared" si="0"/>
        <v>352</v>
      </c>
      <c r="G59" s="41" t="e">
        <f>G58</f>
        <v>#REF!</v>
      </c>
      <c r="H59" s="49">
        <v>0</v>
      </c>
      <c r="I59" s="49">
        <f t="shared" si="1"/>
        <v>0</v>
      </c>
      <c r="J59" s="50">
        <f t="shared" si="2"/>
        <v>0</v>
      </c>
      <c r="K59" s="49">
        <f t="shared" si="3"/>
        <v>1056000</v>
      </c>
      <c r="L59" t="s">
        <v>30</v>
      </c>
      <c r="N59" s="2"/>
      <c r="O59" s="2"/>
      <c r="P59" s="2"/>
    </row>
    <row r="60" spans="1:16" x14ac:dyDescent="0.25">
      <c r="A60" s="41">
        <v>59</v>
      </c>
      <c r="B60" s="41">
        <v>1303</v>
      </c>
      <c r="C60" s="41">
        <v>13</v>
      </c>
      <c r="D60" s="41" t="s">
        <v>8</v>
      </c>
      <c r="E60" s="41">
        <v>320</v>
      </c>
      <c r="F60" s="43">
        <f t="shared" ref="F60" si="4">E60*1.1</f>
        <v>352</v>
      </c>
      <c r="G60" s="41" t="e">
        <f>#REF!</f>
        <v>#REF!</v>
      </c>
      <c r="H60" s="49">
        <v>0</v>
      </c>
      <c r="I60" s="49">
        <f t="shared" ref="I60" si="5">H60*1.05</f>
        <v>0</v>
      </c>
      <c r="J60" s="50">
        <f t="shared" ref="J60" si="6">MROUND((I60*0.025/12),500)</f>
        <v>0</v>
      </c>
      <c r="K60" s="49">
        <f t="shared" ref="K60" si="7">F60*3000</f>
        <v>1056000</v>
      </c>
      <c r="L60" t="s">
        <v>30</v>
      </c>
      <c r="N60" s="2"/>
      <c r="O60" s="2"/>
      <c r="P60" s="2"/>
    </row>
    <row r="61" spans="1:16" ht="16.5" x14ac:dyDescent="0.3">
      <c r="A61" s="68" t="s">
        <v>19</v>
      </c>
      <c r="B61" s="69"/>
      <c r="C61" s="69"/>
      <c r="D61" s="70"/>
      <c r="E61" s="51">
        <f>SUM(E2:E60)</f>
        <v>18880</v>
      </c>
      <c r="F61" s="46">
        <f>SUM(F2:F60)</f>
        <v>20768</v>
      </c>
      <c r="G61" s="41"/>
      <c r="H61" s="52">
        <f>SUM(H2:H60)</f>
        <v>0</v>
      </c>
      <c r="I61" s="52">
        <f>SUM(I2:I60)</f>
        <v>0</v>
      </c>
      <c r="J61" s="53"/>
      <c r="K61" s="47">
        <f>SUM(K2:K60)</f>
        <v>62304000</v>
      </c>
      <c r="L61" s="34"/>
      <c r="N61" s="2"/>
      <c r="O61" s="2"/>
      <c r="P61" s="2"/>
    </row>
    <row r="62" spans="1:16" ht="16.5" x14ac:dyDescent="0.3">
      <c r="A62" s="30"/>
      <c r="B62" s="30"/>
      <c r="C62" s="30"/>
      <c r="D62" s="35"/>
      <c r="E62" s="36"/>
      <c r="F62" s="31"/>
      <c r="G62" s="30"/>
      <c r="H62" s="37"/>
      <c r="I62" s="37"/>
      <c r="J62" s="33"/>
      <c r="K62" s="32"/>
      <c r="L62" s="34"/>
      <c r="N62" s="2"/>
      <c r="O62" s="2"/>
      <c r="P62" s="2"/>
    </row>
  </sheetData>
  <mergeCells count="1">
    <mergeCell ref="A61:D61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9"/>
  <sheetViews>
    <sheetView topLeftCell="B1" zoomScale="175" zoomScaleNormal="175" workbookViewId="0">
      <selection activeCell="H6" sqref="H6"/>
    </sheetView>
  </sheetViews>
  <sheetFormatPr defaultRowHeight="15" x14ac:dyDescent="0.25"/>
  <cols>
    <col min="2" max="2" width="17.5703125" customWidth="1"/>
    <col min="3" max="3" width="13.7109375" customWidth="1"/>
    <col min="4" max="4" width="10.42578125" customWidth="1"/>
    <col min="7" max="7" width="19.28515625" customWidth="1"/>
    <col min="8" max="8" width="21" customWidth="1"/>
    <col min="10" max="10" width="19.42578125" customWidth="1"/>
  </cols>
  <sheetData>
    <row r="1" spans="1:12" x14ac:dyDescent="0.25">
      <c r="A1" s="54" t="s">
        <v>9</v>
      </c>
      <c r="B1" s="54" t="s">
        <v>23</v>
      </c>
      <c r="C1" s="54"/>
      <c r="D1" s="54" t="s">
        <v>10</v>
      </c>
      <c r="E1" s="54" t="s">
        <v>11</v>
      </c>
      <c r="F1" s="54" t="s">
        <v>12</v>
      </c>
      <c r="G1" s="54" t="s">
        <v>13</v>
      </c>
      <c r="H1" s="54" t="s">
        <v>14</v>
      </c>
      <c r="I1" s="1"/>
      <c r="J1" s="1"/>
      <c r="K1" s="1"/>
      <c r="L1" s="1"/>
    </row>
    <row r="2" spans="1:12" ht="27" x14ac:dyDescent="0.25">
      <c r="A2" s="55">
        <v>1</v>
      </c>
      <c r="B2" s="56" t="s">
        <v>86</v>
      </c>
      <c r="C2" s="28" t="s">
        <v>87</v>
      </c>
      <c r="D2" s="60">
        <f>29+151+3</f>
        <v>183</v>
      </c>
      <c r="E2" s="61">
        <v>115662</v>
      </c>
      <c r="F2" s="62">
        <v>127228</v>
      </c>
      <c r="G2" s="63">
        <v>2557072770</v>
      </c>
      <c r="H2" s="64">
        <v>2684926409</v>
      </c>
      <c r="I2" s="1"/>
      <c r="J2" s="1"/>
      <c r="K2" s="1"/>
      <c r="L2" s="1"/>
    </row>
    <row r="3" spans="1:12" x14ac:dyDescent="0.25">
      <c r="A3" s="55">
        <v>2</v>
      </c>
      <c r="B3" s="56" t="s">
        <v>88</v>
      </c>
      <c r="C3" s="28" t="s">
        <v>91</v>
      </c>
      <c r="D3" s="60">
        <v>22</v>
      </c>
      <c r="E3" s="65">
        <v>7040</v>
      </c>
      <c r="F3" s="62">
        <v>7744</v>
      </c>
      <c r="G3" s="63">
        <v>159308800</v>
      </c>
      <c r="H3" s="64">
        <v>167274240</v>
      </c>
      <c r="I3" s="1"/>
      <c r="J3" s="1"/>
      <c r="K3" s="1"/>
      <c r="L3" s="1"/>
    </row>
    <row r="4" spans="1:12" x14ac:dyDescent="0.25">
      <c r="A4" s="55">
        <v>3</v>
      </c>
      <c r="B4" s="56" t="s">
        <v>89</v>
      </c>
      <c r="C4" s="28" t="s">
        <v>93</v>
      </c>
      <c r="D4" s="60">
        <v>6</v>
      </c>
      <c r="E4" s="65">
        <v>1920</v>
      </c>
      <c r="F4" s="62">
        <v>2112</v>
      </c>
      <c r="G4" s="66">
        <v>0</v>
      </c>
      <c r="H4" s="67">
        <v>0</v>
      </c>
      <c r="I4" s="1"/>
      <c r="J4" s="1"/>
      <c r="K4" s="1"/>
      <c r="L4" s="1"/>
    </row>
    <row r="5" spans="1:12" x14ac:dyDescent="0.25">
      <c r="A5" s="55">
        <v>4</v>
      </c>
      <c r="B5" s="56" t="s">
        <v>90</v>
      </c>
      <c r="C5" s="28" t="s">
        <v>92</v>
      </c>
      <c r="D5" s="60">
        <v>59</v>
      </c>
      <c r="E5" s="65">
        <v>18880</v>
      </c>
      <c r="F5" s="62">
        <v>20768</v>
      </c>
      <c r="G5" s="66">
        <v>0</v>
      </c>
      <c r="H5" s="67">
        <v>0</v>
      </c>
      <c r="I5" s="1"/>
      <c r="J5" s="1"/>
      <c r="K5" s="1"/>
      <c r="L5" s="1"/>
    </row>
    <row r="6" spans="1:12" x14ac:dyDescent="0.25">
      <c r="A6" s="71" t="s">
        <v>5</v>
      </c>
      <c r="B6" s="71"/>
      <c r="C6" s="28"/>
      <c r="D6" s="57">
        <f>SUM(D2:D5)</f>
        <v>270</v>
      </c>
      <c r="E6" s="58">
        <f t="shared" ref="E6:H6" si="0">SUM(E2:E5)</f>
        <v>143502</v>
      </c>
      <c r="F6" s="58">
        <f t="shared" si="0"/>
        <v>157852</v>
      </c>
      <c r="G6" s="59">
        <f t="shared" si="0"/>
        <v>2716381570</v>
      </c>
      <c r="H6" s="59">
        <f t="shared" si="0"/>
        <v>2852200649</v>
      </c>
      <c r="I6" s="1"/>
      <c r="J6" s="1"/>
      <c r="K6" s="1"/>
      <c r="L6" s="1"/>
    </row>
    <row r="7" spans="1:12" x14ac:dyDescent="0.25">
      <c r="A7" s="1"/>
      <c r="B7" s="1"/>
      <c r="C7" s="1"/>
      <c r="D7" s="1"/>
      <c r="E7" s="1"/>
      <c r="F7" s="1"/>
      <c r="G7" s="1"/>
      <c r="H7" s="1"/>
      <c r="I7" s="1"/>
      <c r="J7" s="5"/>
      <c r="K7" s="1"/>
      <c r="L7" s="1"/>
    </row>
    <row r="8" spans="1:12" x14ac:dyDescent="0.25">
      <c r="A8" s="1"/>
      <c r="B8" s="1"/>
      <c r="C8" s="1"/>
      <c r="D8" s="1"/>
      <c r="E8" s="1"/>
      <c r="F8" s="1"/>
      <c r="G8" s="1"/>
      <c r="H8" s="1"/>
      <c r="I8" s="1"/>
      <c r="J8" s="8">
        <f>F6*3000</f>
        <v>473556000</v>
      </c>
      <c r="K8" s="1"/>
      <c r="L8" s="1"/>
    </row>
    <row r="9" spans="1:12" x14ac:dyDescent="0.25">
      <c r="A9" s="1"/>
      <c r="B9" s="1"/>
      <c r="C9" s="1"/>
      <c r="D9" s="1"/>
      <c r="E9" s="1"/>
      <c r="F9" s="1"/>
      <c r="G9" s="1"/>
      <c r="H9" s="1"/>
      <c r="I9" s="1"/>
      <c r="J9" s="1"/>
    </row>
  </sheetData>
  <mergeCells count="1">
    <mergeCell ref="A6:B6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D8:AI32"/>
  <sheetViews>
    <sheetView topLeftCell="Q11" zoomScale="130" zoomScaleNormal="130" workbookViewId="0">
      <selection activeCell="AH28" sqref="AH28"/>
    </sheetView>
  </sheetViews>
  <sheetFormatPr defaultRowHeight="15" x14ac:dyDescent="0.25"/>
  <sheetData>
    <row r="8" spans="30:35" ht="15.75" thickBot="1" x14ac:dyDescent="0.3"/>
    <row r="9" spans="30:35" ht="17.25" thickBot="1" x14ac:dyDescent="0.3">
      <c r="AD9" s="10">
        <v>1</v>
      </c>
      <c r="AE9" s="19" t="s">
        <v>17</v>
      </c>
      <c r="AF9" s="19">
        <v>43.7</v>
      </c>
      <c r="AG9" s="20">
        <f t="shared" ref="AG9:AG21" si="0">AF9*10.764</f>
        <v>470.38679999999999</v>
      </c>
      <c r="AH9" s="19">
        <v>14</v>
      </c>
      <c r="AI9" s="10"/>
    </row>
    <row r="10" spans="30:35" ht="17.25" thickBot="1" x14ac:dyDescent="0.3">
      <c r="AD10" s="9">
        <v>2</v>
      </c>
      <c r="AE10" s="9" t="s">
        <v>17</v>
      </c>
      <c r="AF10" s="9">
        <v>46.83</v>
      </c>
      <c r="AG10" s="3">
        <f t="shared" si="0"/>
        <v>504.07811999999996</v>
      </c>
      <c r="AH10" s="19">
        <v>14</v>
      </c>
      <c r="AI10" s="9"/>
    </row>
    <row r="11" spans="30:35" ht="17.25" thickBot="1" x14ac:dyDescent="0.3">
      <c r="AD11" s="10">
        <v>3</v>
      </c>
      <c r="AE11" s="10" t="s">
        <v>15</v>
      </c>
      <c r="AF11" s="10">
        <v>52.98</v>
      </c>
      <c r="AG11" s="3">
        <f t="shared" si="0"/>
        <v>570.27671999999995</v>
      </c>
      <c r="AH11" s="19">
        <v>30</v>
      </c>
      <c r="AI11" s="10"/>
    </row>
    <row r="12" spans="30:35" ht="17.25" thickBot="1" x14ac:dyDescent="0.3">
      <c r="AD12" s="9">
        <v>4</v>
      </c>
      <c r="AE12" s="9" t="s">
        <v>16</v>
      </c>
      <c r="AF12" s="9">
        <v>79.19</v>
      </c>
      <c r="AG12" s="3">
        <f t="shared" si="0"/>
        <v>852.40115999999989</v>
      </c>
      <c r="AH12" s="9">
        <v>2</v>
      </c>
      <c r="AI12" s="9"/>
    </row>
    <row r="13" spans="30:35" ht="17.25" thickBot="1" x14ac:dyDescent="0.3">
      <c r="AD13" s="10">
        <v>5</v>
      </c>
      <c r="AE13" s="10" t="s">
        <v>16</v>
      </c>
      <c r="AF13" s="10">
        <v>84.85</v>
      </c>
      <c r="AG13" s="3">
        <f t="shared" si="0"/>
        <v>913.32539999999983</v>
      </c>
      <c r="AH13" s="10">
        <v>1</v>
      </c>
      <c r="AI13" s="10"/>
    </row>
    <row r="14" spans="30:35" ht="17.25" thickBot="1" x14ac:dyDescent="0.3">
      <c r="AD14" s="9">
        <v>6</v>
      </c>
      <c r="AE14" s="9" t="s">
        <v>15</v>
      </c>
      <c r="AF14" s="9">
        <v>64.72</v>
      </c>
      <c r="AG14" s="3">
        <f t="shared" si="0"/>
        <v>696.64607999999998</v>
      </c>
      <c r="AH14" s="9">
        <v>14</v>
      </c>
      <c r="AI14" s="9"/>
    </row>
    <row r="15" spans="30:35" ht="17.25" thickBot="1" x14ac:dyDescent="0.3">
      <c r="AD15" s="10">
        <v>7</v>
      </c>
      <c r="AE15" s="10" t="s">
        <v>17</v>
      </c>
      <c r="AF15" s="10">
        <v>29.72</v>
      </c>
      <c r="AG15" s="3">
        <f t="shared" si="0"/>
        <v>319.90607999999997</v>
      </c>
      <c r="AH15" s="10">
        <v>22</v>
      </c>
      <c r="AI15" s="10"/>
    </row>
    <row r="16" spans="30:35" ht="17.25" thickBot="1" x14ac:dyDescent="0.3">
      <c r="AD16" s="9">
        <v>8</v>
      </c>
      <c r="AE16" s="9" t="s">
        <v>15</v>
      </c>
      <c r="AF16" s="9">
        <v>60.74</v>
      </c>
      <c r="AG16" s="20">
        <f t="shared" si="0"/>
        <v>653.80535999999995</v>
      </c>
      <c r="AH16" s="19">
        <v>15</v>
      </c>
      <c r="AI16" s="9"/>
    </row>
    <row r="17" spans="30:35" ht="17.25" thickBot="1" x14ac:dyDescent="0.3">
      <c r="AD17" s="10">
        <v>9</v>
      </c>
      <c r="AE17" s="10" t="s">
        <v>15</v>
      </c>
      <c r="AF17" s="10">
        <v>60.61</v>
      </c>
      <c r="AG17" s="3">
        <f t="shared" si="0"/>
        <v>652.40603999999996</v>
      </c>
      <c r="AH17" s="19">
        <v>29</v>
      </c>
      <c r="AI17" s="10"/>
    </row>
    <row r="18" spans="30:35" ht="17.25" thickBot="1" x14ac:dyDescent="0.3">
      <c r="AD18" s="9">
        <v>10</v>
      </c>
      <c r="AE18" s="9" t="s">
        <v>15</v>
      </c>
      <c r="AF18" s="9">
        <v>63.29</v>
      </c>
      <c r="AG18" s="20">
        <f t="shared" si="0"/>
        <v>681.25355999999999</v>
      </c>
      <c r="AH18" s="19">
        <v>16</v>
      </c>
      <c r="AI18" s="9"/>
    </row>
    <row r="19" spans="30:35" ht="17.25" thickBot="1" x14ac:dyDescent="0.3">
      <c r="AD19" s="10">
        <v>11</v>
      </c>
      <c r="AE19" s="10" t="s">
        <v>15</v>
      </c>
      <c r="AF19" s="10">
        <v>64.56</v>
      </c>
      <c r="AG19" s="20">
        <f t="shared" si="0"/>
        <v>694.92383999999993</v>
      </c>
      <c r="AH19" s="19">
        <v>15</v>
      </c>
      <c r="AI19" s="10"/>
    </row>
    <row r="20" spans="30:35" ht="17.25" thickBot="1" x14ac:dyDescent="0.3">
      <c r="AD20" s="9">
        <v>12</v>
      </c>
      <c r="AE20" s="9" t="s">
        <v>15</v>
      </c>
      <c r="AF20" s="9">
        <v>67.540000000000006</v>
      </c>
      <c r="AG20" s="20">
        <f t="shared" si="0"/>
        <v>727.00056000000006</v>
      </c>
      <c r="AH20" s="19">
        <v>16</v>
      </c>
      <c r="AI20" s="9"/>
    </row>
    <row r="21" spans="30:35" ht="17.25" thickBot="1" x14ac:dyDescent="0.3">
      <c r="AD21" s="10">
        <v>13</v>
      </c>
      <c r="AE21" s="10" t="s">
        <v>15</v>
      </c>
      <c r="AF21" s="10">
        <v>61.2</v>
      </c>
      <c r="AG21" s="2">
        <f t="shared" si="0"/>
        <v>658.7568</v>
      </c>
      <c r="AH21" s="21">
        <v>15</v>
      </c>
      <c r="AI21" s="10"/>
    </row>
    <row r="22" spans="30:35" ht="17.25" thickBot="1" x14ac:dyDescent="0.3">
      <c r="AD22" s="9"/>
      <c r="AE22" s="9"/>
      <c r="AF22" s="9"/>
      <c r="AG22" s="3"/>
      <c r="AH22" s="11">
        <f>SUM(AH9:AH21)</f>
        <v>203</v>
      </c>
      <c r="AI22" s="9"/>
    </row>
    <row r="25" spans="30:35" x14ac:dyDescent="0.25">
      <c r="AF25">
        <v>28</v>
      </c>
    </row>
    <row r="26" spans="30:35" x14ac:dyDescent="0.25">
      <c r="AF26">
        <v>143</v>
      </c>
    </row>
    <row r="27" spans="30:35" x14ac:dyDescent="0.25">
      <c r="AF27">
        <v>10</v>
      </c>
      <c r="AH27">
        <f>181+22</f>
        <v>203</v>
      </c>
    </row>
    <row r="28" spans="30:35" x14ac:dyDescent="0.25">
      <c r="AH28">
        <f>181+87</f>
        <v>268</v>
      </c>
    </row>
    <row r="29" spans="30:35" x14ac:dyDescent="0.25">
      <c r="AF29">
        <f>13*12</f>
        <v>156</v>
      </c>
    </row>
    <row r="30" spans="30:35" x14ac:dyDescent="0.25">
      <c r="AF30">
        <f>7</f>
        <v>7</v>
      </c>
    </row>
    <row r="31" spans="30:35" x14ac:dyDescent="0.25">
      <c r="AF31">
        <v>18</v>
      </c>
    </row>
    <row r="32" spans="30:35" x14ac:dyDescent="0.25">
      <c r="AF32">
        <f>SUM(AF29:AF31)</f>
        <v>181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X119"/>
  <sheetViews>
    <sheetView topLeftCell="A85" zoomScale="115" zoomScaleNormal="115" workbookViewId="0">
      <selection activeCell="D66" sqref="D66"/>
    </sheetView>
  </sheetViews>
  <sheetFormatPr defaultRowHeight="15" x14ac:dyDescent="0.25"/>
  <sheetData>
    <row r="1" spans="1:10" x14ac:dyDescent="0.25">
      <c r="A1" s="13" t="s">
        <v>39</v>
      </c>
    </row>
    <row r="2" spans="1:10" x14ac:dyDescent="0.25">
      <c r="A2" t="s">
        <v>40</v>
      </c>
      <c r="B2" s="15" t="s">
        <v>22</v>
      </c>
      <c r="C2" s="15">
        <v>1</v>
      </c>
      <c r="D2" t="s">
        <v>41</v>
      </c>
      <c r="E2">
        <v>0</v>
      </c>
    </row>
    <row r="3" spans="1:10" x14ac:dyDescent="0.25">
      <c r="B3" s="15" t="s">
        <v>22</v>
      </c>
      <c r="C3" s="15">
        <v>2</v>
      </c>
      <c r="D3" t="s">
        <v>41</v>
      </c>
      <c r="E3">
        <v>0</v>
      </c>
    </row>
    <row r="4" spans="1:10" x14ac:dyDescent="0.25">
      <c r="B4" s="15" t="s">
        <v>20</v>
      </c>
      <c r="C4" s="15">
        <v>3</v>
      </c>
      <c r="D4" t="s">
        <v>6</v>
      </c>
      <c r="E4">
        <v>681</v>
      </c>
    </row>
    <row r="5" spans="1:10" x14ac:dyDescent="0.25">
      <c r="B5" s="15" t="s">
        <v>20</v>
      </c>
      <c r="C5" s="15">
        <v>4</v>
      </c>
      <c r="D5" t="s">
        <v>6</v>
      </c>
      <c r="E5">
        <v>695</v>
      </c>
    </row>
    <row r="6" spans="1:10" x14ac:dyDescent="0.25">
      <c r="B6" s="15" t="s">
        <v>20</v>
      </c>
      <c r="C6" s="15">
        <v>5</v>
      </c>
      <c r="D6" t="s">
        <v>6</v>
      </c>
      <c r="E6">
        <v>658</v>
      </c>
    </row>
    <row r="7" spans="1:10" x14ac:dyDescent="0.25">
      <c r="B7" s="15" t="s">
        <v>20</v>
      </c>
      <c r="C7" s="15">
        <v>6</v>
      </c>
      <c r="D7" t="s">
        <v>8</v>
      </c>
      <c r="E7">
        <v>470</v>
      </c>
    </row>
    <row r="8" spans="1:10" x14ac:dyDescent="0.25">
      <c r="B8" s="15" t="s">
        <v>20</v>
      </c>
      <c r="C8" s="15">
        <v>7</v>
      </c>
      <c r="D8" t="s">
        <v>42</v>
      </c>
      <c r="E8">
        <v>0</v>
      </c>
    </row>
    <row r="9" spans="1:10" x14ac:dyDescent="0.25">
      <c r="B9" s="15" t="s">
        <v>43</v>
      </c>
      <c r="C9" s="15">
        <v>8</v>
      </c>
      <c r="D9" t="s">
        <v>42</v>
      </c>
      <c r="E9">
        <v>0</v>
      </c>
    </row>
    <row r="10" spans="1:10" x14ac:dyDescent="0.25">
      <c r="B10" s="15" t="s">
        <v>43</v>
      </c>
      <c r="C10" s="15">
        <v>9</v>
      </c>
      <c r="D10" t="s">
        <v>8</v>
      </c>
      <c r="E10">
        <v>470</v>
      </c>
    </row>
    <row r="11" spans="1:10" x14ac:dyDescent="0.25">
      <c r="B11" s="15" t="s">
        <v>43</v>
      </c>
      <c r="C11" s="15">
        <v>10</v>
      </c>
      <c r="D11" t="s">
        <v>6</v>
      </c>
      <c r="E11">
        <v>658</v>
      </c>
    </row>
    <row r="12" spans="1:10" x14ac:dyDescent="0.25">
      <c r="B12" s="15" t="s">
        <v>43</v>
      </c>
      <c r="C12" s="15">
        <v>11</v>
      </c>
      <c r="D12" t="s">
        <v>6</v>
      </c>
      <c r="E12">
        <v>695</v>
      </c>
    </row>
    <row r="13" spans="1:10" x14ac:dyDescent="0.25">
      <c r="B13" s="15" t="s">
        <v>21</v>
      </c>
      <c r="C13" s="15">
        <v>12</v>
      </c>
      <c r="D13" t="s">
        <v>42</v>
      </c>
      <c r="E13">
        <v>0</v>
      </c>
    </row>
    <row r="15" spans="1:10" x14ac:dyDescent="0.25">
      <c r="A15" s="12" t="s">
        <v>44</v>
      </c>
      <c r="J15">
        <f>13*12</f>
        <v>156</v>
      </c>
    </row>
    <row r="16" spans="1:10" x14ac:dyDescent="0.25">
      <c r="B16" s="15" t="s">
        <v>22</v>
      </c>
      <c r="C16" s="15">
        <v>1</v>
      </c>
      <c r="D16" t="s">
        <v>6</v>
      </c>
      <c r="E16">
        <v>654</v>
      </c>
      <c r="J16">
        <v>10</v>
      </c>
    </row>
    <row r="17" spans="1:10" x14ac:dyDescent="0.25">
      <c r="B17" s="15" t="s">
        <v>22</v>
      </c>
      <c r="C17" s="15">
        <v>2</v>
      </c>
      <c r="D17" t="s">
        <v>6</v>
      </c>
      <c r="E17">
        <v>652</v>
      </c>
      <c r="J17">
        <v>8</v>
      </c>
    </row>
    <row r="18" spans="1:10" x14ac:dyDescent="0.25">
      <c r="B18" s="15" t="s">
        <v>20</v>
      </c>
      <c r="C18" s="15">
        <v>3</v>
      </c>
      <c r="D18" t="s">
        <v>6</v>
      </c>
      <c r="E18">
        <v>681</v>
      </c>
      <c r="J18">
        <v>7</v>
      </c>
    </row>
    <row r="19" spans="1:10" x14ac:dyDescent="0.25">
      <c r="B19" s="15" t="s">
        <v>20</v>
      </c>
      <c r="C19" s="15">
        <v>4</v>
      </c>
      <c r="D19" t="s">
        <v>6</v>
      </c>
      <c r="E19">
        <v>695</v>
      </c>
      <c r="J19">
        <f>SUM(J15:J18)</f>
        <v>181</v>
      </c>
    </row>
    <row r="20" spans="1:10" x14ac:dyDescent="0.25">
      <c r="B20" s="15" t="s">
        <v>20</v>
      </c>
      <c r="C20" s="15">
        <v>5</v>
      </c>
      <c r="D20" t="s">
        <v>6</v>
      </c>
      <c r="E20">
        <v>658</v>
      </c>
    </row>
    <row r="21" spans="1:10" x14ac:dyDescent="0.25">
      <c r="B21" s="15" t="s">
        <v>20</v>
      </c>
      <c r="C21" s="15">
        <v>6</v>
      </c>
      <c r="D21" t="s">
        <v>8</v>
      </c>
      <c r="E21">
        <v>470</v>
      </c>
    </row>
    <row r="22" spans="1:10" x14ac:dyDescent="0.25">
      <c r="B22" s="15" t="s">
        <v>20</v>
      </c>
      <c r="C22" s="15">
        <v>7</v>
      </c>
      <c r="D22" t="s">
        <v>6</v>
      </c>
      <c r="E22">
        <v>570</v>
      </c>
    </row>
    <row r="23" spans="1:10" x14ac:dyDescent="0.25">
      <c r="B23" s="15" t="s">
        <v>43</v>
      </c>
      <c r="C23" s="15">
        <v>8</v>
      </c>
      <c r="D23" t="s">
        <v>6</v>
      </c>
      <c r="E23">
        <v>570</v>
      </c>
    </row>
    <row r="24" spans="1:10" x14ac:dyDescent="0.25">
      <c r="B24" s="15" t="s">
        <v>43</v>
      </c>
      <c r="C24" s="15">
        <v>9</v>
      </c>
      <c r="D24" t="s">
        <v>8</v>
      </c>
      <c r="E24">
        <v>470</v>
      </c>
    </row>
    <row r="25" spans="1:10" x14ac:dyDescent="0.25">
      <c r="B25" s="15" t="s">
        <v>43</v>
      </c>
      <c r="C25" s="15">
        <v>10</v>
      </c>
      <c r="D25" t="s">
        <v>6</v>
      </c>
      <c r="E25">
        <v>658</v>
      </c>
    </row>
    <row r="26" spans="1:10" x14ac:dyDescent="0.25">
      <c r="B26" s="15" t="s">
        <v>43</v>
      </c>
      <c r="C26" s="15">
        <v>11</v>
      </c>
      <c r="D26" t="s">
        <v>6</v>
      </c>
      <c r="E26">
        <v>695</v>
      </c>
    </row>
    <row r="27" spans="1:10" x14ac:dyDescent="0.25">
      <c r="B27" s="15" t="s">
        <v>21</v>
      </c>
      <c r="C27" s="15">
        <v>12</v>
      </c>
      <c r="D27" t="s">
        <v>6</v>
      </c>
      <c r="E27">
        <v>652</v>
      </c>
    </row>
    <row r="29" spans="1:10" x14ac:dyDescent="0.25">
      <c r="A29" s="12" t="s">
        <v>45</v>
      </c>
    </row>
    <row r="30" spans="1:10" x14ac:dyDescent="0.25">
      <c r="B30" s="15" t="s">
        <v>22</v>
      </c>
      <c r="C30" s="15">
        <v>1</v>
      </c>
      <c r="D30" t="s">
        <v>6</v>
      </c>
      <c r="E30">
        <v>654</v>
      </c>
    </row>
    <row r="31" spans="1:10" x14ac:dyDescent="0.25">
      <c r="B31" s="15" t="s">
        <v>22</v>
      </c>
      <c r="C31" s="15">
        <v>2</v>
      </c>
      <c r="D31" t="s">
        <v>32</v>
      </c>
      <c r="E31">
        <v>0</v>
      </c>
    </row>
    <row r="32" spans="1:10" x14ac:dyDescent="0.25">
      <c r="B32" s="15" t="s">
        <v>20</v>
      </c>
      <c r="C32" s="15">
        <v>3</v>
      </c>
      <c r="D32" t="s">
        <v>6</v>
      </c>
      <c r="E32">
        <v>681</v>
      </c>
    </row>
    <row r="33" spans="1:21" x14ac:dyDescent="0.25">
      <c r="B33" s="15" t="s">
        <v>20</v>
      </c>
      <c r="C33" s="15">
        <v>4</v>
      </c>
      <c r="D33" t="s">
        <v>6</v>
      </c>
      <c r="E33">
        <v>695</v>
      </c>
    </row>
    <row r="34" spans="1:21" x14ac:dyDescent="0.25">
      <c r="B34" s="15" t="s">
        <v>20</v>
      </c>
      <c r="C34" s="15">
        <v>5</v>
      </c>
      <c r="D34" t="s">
        <v>6</v>
      </c>
      <c r="E34">
        <v>658</v>
      </c>
    </row>
    <row r="35" spans="1:21" x14ac:dyDescent="0.25">
      <c r="B35" s="15" t="s">
        <v>20</v>
      </c>
      <c r="C35" s="15">
        <v>6</v>
      </c>
      <c r="D35" t="s">
        <v>32</v>
      </c>
      <c r="E35">
        <v>0</v>
      </c>
    </row>
    <row r="36" spans="1:21" x14ac:dyDescent="0.25">
      <c r="B36" s="15" t="s">
        <v>20</v>
      </c>
      <c r="C36" s="15">
        <v>7</v>
      </c>
      <c r="D36" t="s">
        <v>6</v>
      </c>
      <c r="E36">
        <v>570</v>
      </c>
    </row>
    <row r="37" spans="1:21" x14ac:dyDescent="0.25">
      <c r="B37" s="15" t="s">
        <v>43</v>
      </c>
      <c r="C37" s="15">
        <v>8</v>
      </c>
      <c r="D37" t="s">
        <v>6</v>
      </c>
      <c r="E37">
        <v>570</v>
      </c>
    </row>
    <row r="38" spans="1:21" x14ac:dyDescent="0.25">
      <c r="B38" s="15" t="s">
        <v>43</v>
      </c>
      <c r="C38" s="15">
        <v>9</v>
      </c>
      <c r="D38" t="s">
        <v>32</v>
      </c>
      <c r="E38">
        <v>0</v>
      </c>
    </row>
    <row r="39" spans="1:21" x14ac:dyDescent="0.25">
      <c r="B39" s="15" t="s">
        <v>43</v>
      </c>
      <c r="C39" s="15">
        <v>10</v>
      </c>
      <c r="D39" t="s">
        <v>32</v>
      </c>
      <c r="E39">
        <v>0</v>
      </c>
    </row>
    <row r="40" spans="1:21" x14ac:dyDescent="0.25">
      <c r="B40" s="15" t="s">
        <v>43</v>
      </c>
      <c r="C40" s="16">
        <v>11</v>
      </c>
      <c r="D40" s="17" t="s">
        <v>7</v>
      </c>
      <c r="E40" s="17">
        <v>875</v>
      </c>
      <c r="G40">
        <v>82.47</v>
      </c>
      <c r="H40">
        <f>G40*10.764</f>
        <v>887.70707999999991</v>
      </c>
      <c r="I40">
        <v>2.38</v>
      </c>
      <c r="J40">
        <f>I40*10.764</f>
        <v>25.618319999999997</v>
      </c>
      <c r="K40">
        <f>H40+J40</f>
        <v>913.32539999999995</v>
      </c>
    </row>
    <row r="41" spans="1:21" x14ac:dyDescent="0.25">
      <c r="B41" s="15" t="s">
        <v>21</v>
      </c>
      <c r="C41" s="15">
        <v>12</v>
      </c>
      <c r="D41" t="s">
        <v>6</v>
      </c>
      <c r="E41">
        <v>652</v>
      </c>
    </row>
    <row r="43" spans="1:21" x14ac:dyDescent="0.25">
      <c r="A43" s="12" t="s">
        <v>46</v>
      </c>
      <c r="E43" s="12" t="s">
        <v>65</v>
      </c>
      <c r="F43" s="12"/>
      <c r="G43" s="12" t="s">
        <v>66</v>
      </c>
      <c r="J43" t="s">
        <v>48</v>
      </c>
    </row>
    <row r="44" spans="1:21" x14ac:dyDescent="0.25">
      <c r="A44" s="12"/>
      <c r="B44" s="15" t="s">
        <v>22</v>
      </c>
      <c r="C44" s="15">
        <v>1</v>
      </c>
      <c r="D44" t="s">
        <v>6</v>
      </c>
      <c r="E44">
        <v>654</v>
      </c>
      <c r="I44">
        <v>0</v>
      </c>
      <c r="J44">
        <v>1</v>
      </c>
      <c r="L44">
        <v>59.92</v>
      </c>
      <c r="M44" s="3">
        <f>L44*10.764</f>
        <v>644.97888</v>
      </c>
      <c r="T44" t="s">
        <v>50</v>
      </c>
      <c r="U44">
        <v>658</v>
      </c>
    </row>
    <row r="45" spans="1:21" x14ac:dyDescent="0.25">
      <c r="A45" s="12"/>
      <c r="B45" s="15" t="s">
        <v>22</v>
      </c>
      <c r="C45" s="15">
        <v>2</v>
      </c>
      <c r="D45" t="s">
        <v>6</v>
      </c>
      <c r="E45">
        <v>652</v>
      </c>
      <c r="I45">
        <v>0</v>
      </c>
      <c r="J45">
        <v>2</v>
      </c>
      <c r="L45">
        <v>59.92</v>
      </c>
      <c r="M45" s="3">
        <f t="shared" ref="M45:M47" si="0">L45*10.764</f>
        <v>644.97888</v>
      </c>
      <c r="T45" t="s">
        <v>53</v>
      </c>
      <c r="U45">
        <v>570</v>
      </c>
    </row>
    <row r="46" spans="1:21" x14ac:dyDescent="0.25">
      <c r="A46" s="12"/>
      <c r="B46" s="15" t="s">
        <v>20</v>
      </c>
      <c r="C46" s="15">
        <v>3</v>
      </c>
      <c r="D46" t="s">
        <v>6</v>
      </c>
      <c r="E46">
        <v>681</v>
      </c>
      <c r="I46">
        <v>0</v>
      </c>
      <c r="J46">
        <v>3</v>
      </c>
      <c r="L46">
        <v>41.71</v>
      </c>
      <c r="M46" s="3">
        <f t="shared" si="0"/>
        <v>448.96643999999998</v>
      </c>
      <c r="T46" t="s">
        <v>54</v>
      </c>
      <c r="U46">
        <v>320</v>
      </c>
    </row>
    <row r="47" spans="1:21" x14ac:dyDescent="0.25">
      <c r="A47" s="12"/>
      <c r="B47" s="15" t="s">
        <v>20</v>
      </c>
      <c r="C47" s="15">
        <v>4</v>
      </c>
      <c r="D47" t="s">
        <v>6</v>
      </c>
      <c r="E47">
        <v>695</v>
      </c>
      <c r="G47">
        <v>724</v>
      </c>
      <c r="I47">
        <f t="shared" ref="I47:I48" si="1">G47-E47</f>
        <v>29</v>
      </c>
      <c r="J47">
        <v>4</v>
      </c>
      <c r="L47">
        <v>41.99</v>
      </c>
      <c r="M47" s="3">
        <f t="shared" si="0"/>
        <v>451.98036000000002</v>
      </c>
      <c r="T47" t="s">
        <v>55</v>
      </c>
      <c r="U47">
        <v>502</v>
      </c>
    </row>
    <row r="48" spans="1:21" x14ac:dyDescent="0.25">
      <c r="A48" s="12"/>
      <c r="B48" s="15" t="s">
        <v>20</v>
      </c>
      <c r="C48" s="15">
        <v>5</v>
      </c>
      <c r="D48" t="s">
        <v>6</v>
      </c>
      <c r="E48">
        <v>658</v>
      </c>
      <c r="G48">
        <v>694</v>
      </c>
      <c r="I48">
        <f t="shared" si="1"/>
        <v>36</v>
      </c>
      <c r="T48" t="s">
        <v>56</v>
      </c>
      <c r="U48">
        <v>694</v>
      </c>
    </row>
    <row r="49" spans="1:21" x14ac:dyDescent="0.25">
      <c r="A49" s="12"/>
      <c r="B49" s="15" t="s">
        <v>20</v>
      </c>
      <c r="C49" s="15">
        <v>6</v>
      </c>
      <c r="D49" t="s">
        <v>8</v>
      </c>
      <c r="E49" s="17">
        <v>470</v>
      </c>
      <c r="G49">
        <v>502</v>
      </c>
      <c r="I49">
        <f>G49-E49</f>
        <v>32</v>
      </c>
      <c r="T49" t="s">
        <v>57</v>
      </c>
      <c r="U49">
        <v>320</v>
      </c>
    </row>
    <row r="50" spans="1:21" x14ac:dyDescent="0.25">
      <c r="A50" s="12"/>
      <c r="B50" s="15" t="s">
        <v>20</v>
      </c>
      <c r="C50" s="15">
        <v>7</v>
      </c>
      <c r="D50" t="s">
        <v>6</v>
      </c>
      <c r="E50">
        <v>570</v>
      </c>
      <c r="G50">
        <v>570</v>
      </c>
      <c r="I50">
        <v>0</v>
      </c>
      <c r="T50" t="s">
        <v>58</v>
      </c>
      <c r="U50">
        <v>502</v>
      </c>
    </row>
    <row r="51" spans="1:21" x14ac:dyDescent="0.25">
      <c r="A51" s="12"/>
      <c r="B51" s="15" t="s">
        <v>43</v>
      </c>
      <c r="C51" s="15">
        <v>8</v>
      </c>
      <c r="D51" t="s">
        <v>6</v>
      </c>
      <c r="E51">
        <v>570</v>
      </c>
      <c r="G51">
        <v>570</v>
      </c>
      <c r="I51">
        <v>0</v>
      </c>
      <c r="T51" t="s">
        <v>59</v>
      </c>
      <c r="U51">
        <v>695</v>
      </c>
    </row>
    <row r="52" spans="1:21" x14ac:dyDescent="0.25">
      <c r="A52" s="12"/>
      <c r="B52" s="15" t="s">
        <v>43</v>
      </c>
      <c r="C52" s="15">
        <v>9</v>
      </c>
      <c r="D52" t="s">
        <v>8</v>
      </c>
      <c r="E52" s="17">
        <v>470</v>
      </c>
      <c r="G52">
        <v>502</v>
      </c>
      <c r="I52">
        <f t="shared" ref="I52:I54" si="2">G52-E52</f>
        <v>32</v>
      </c>
      <c r="T52" t="s">
        <v>60</v>
      </c>
      <c r="U52">
        <v>320</v>
      </c>
    </row>
    <row r="53" spans="1:21" x14ac:dyDescent="0.25">
      <c r="A53" s="12"/>
      <c r="B53" s="15" t="s">
        <v>43</v>
      </c>
      <c r="C53" s="15">
        <v>10</v>
      </c>
      <c r="D53" t="s">
        <v>6</v>
      </c>
      <c r="E53" s="17">
        <v>658</v>
      </c>
      <c r="G53">
        <v>694</v>
      </c>
      <c r="I53">
        <f t="shared" si="2"/>
        <v>36</v>
      </c>
      <c r="T53" t="s">
        <v>61</v>
      </c>
      <c r="U53">
        <v>724</v>
      </c>
    </row>
    <row r="54" spans="1:21" x14ac:dyDescent="0.25">
      <c r="A54" s="12"/>
      <c r="B54" s="15" t="s">
        <v>43</v>
      </c>
      <c r="C54" s="15">
        <v>11</v>
      </c>
      <c r="D54" t="s">
        <v>6</v>
      </c>
      <c r="E54">
        <v>695</v>
      </c>
      <c r="G54">
        <v>724</v>
      </c>
      <c r="I54">
        <f t="shared" si="2"/>
        <v>29</v>
      </c>
      <c r="T54" t="s">
        <v>62</v>
      </c>
      <c r="U54">
        <v>694</v>
      </c>
    </row>
    <row r="55" spans="1:21" x14ac:dyDescent="0.25">
      <c r="A55" s="12"/>
      <c r="B55" s="15" t="s">
        <v>21</v>
      </c>
      <c r="C55" s="15">
        <v>12</v>
      </c>
      <c r="D55" t="s">
        <v>6</v>
      </c>
      <c r="E55">
        <v>652</v>
      </c>
      <c r="G55">
        <v>652</v>
      </c>
      <c r="I55">
        <v>0</v>
      </c>
      <c r="T55" t="s">
        <v>63</v>
      </c>
      <c r="U55">
        <v>847</v>
      </c>
    </row>
    <row r="56" spans="1:21" x14ac:dyDescent="0.25">
      <c r="A56" s="12"/>
      <c r="T56" t="s">
        <v>64</v>
      </c>
      <c r="U56">
        <v>470</v>
      </c>
    </row>
    <row r="57" spans="1:21" x14ac:dyDescent="0.25">
      <c r="A57" s="12" t="s">
        <v>47</v>
      </c>
      <c r="O57" s="17" t="s">
        <v>11</v>
      </c>
      <c r="P57" s="17"/>
      <c r="Q57" s="17" t="s">
        <v>78</v>
      </c>
      <c r="S57" s="17" t="s">
        <v>79</v>
      </c>
    </row>
    <row r="58" spans="1:21" x14ac:dyDescent="0.25">
      <c r="A58" s="12"/>
      <c r="B58" s="15" t="s">
        <v>22</v>
      </c>
      <c r="C58" s="15">
        <v>1</v>
      </c>
      <c r="D58" t="s">
        <v>6</v>
      </c>
      <c r="E58">
        <v>654</v>
      </c>
      <c r="M58" t="s">
        <v>22</v>
      </c>
      <c r="N58" s="15">
        <v>1</v>
      </c>
      <c r="O58">
        <v>60.74</v>
      </c>
      <c r="P58" s="3">
        <f>O58*10.764</f>
        <v>653.80535999999995</v>
      </c>
      <c r="Q58">
        <v>0</v>
      </c>
      <c r="R58" s="3">
        <f t="shared" ref="P58:R68" si="3">Q58*10.764</f>
        <v>0</v>
      </c>
      <c r="S58">
        <f t="shared" ref="S58:S61" si="4">O58+Q58</f>
        <v>60.74</v>
      </c>
      <c r="T58" s="3">
        <f t="shared" ref="T58:T61" si="5">P58+R58</f>
        <v>653.80535999999995</v>
      </c>
    </row>
    <row r="59" spans="1:21" x14ac:dyDescent="0.25">
      <c r="A59" s="12"/>
      <c r="B59" s="15" t="s">
        <v>22</v>
      </c>
      <c r="C59" s="15">
        <v>2</v>
      </c>
      <c r="D59" t="s">
        <v>6</v>
      </c>
      <c r="E59">
        <v>652</v>
      </c>
      <c r="M59" t="s">
        <v>70</v>
      </c>
      <c r="N59" s="15" t="s">
        <v>69</v>
      </c>
      <c r="O59">
        <v>60.61</v>
      </c>
      <c r="P59" s="3">
        <f t="shared" si="3"/>
        <v>652.40603999999996</v>
      </c>
      <c r="Q59">
        <v>0</v>
      </c>
      <c r="R59" s="3">
        <f t="shared" si="3"/>
        <v>0</v>
      </c>
      <c r="S59">
        <f t="shared" si="4"/>
        <v>60.61</v>
      </c>
      <c r="T59" s="3">
        <f t="shared" si="5"/>
        <v>652.40603999999996</v>
      </c>
    </row>
    <row r="60" spans="1:21" x14ac:dyDescent="0.25">
      <c r="A60" s="12"/>
      <c r="B60" s="15" t="s">
        <v>20</v>
      </c>
      <c r="C60" s="15">
        <v>3</v>
      </c>
      <c r="D60" t="s">
        <v>6</v>
      </c>
      <c r="E60">
        <v>681</v>
      </c>
      <c r="M60" t="s">
        <v>20</v>
      </c>
      <c r="N60" s="15">
        <v>3</v>
      </c>
      <c r="O60">
        <v>63.29</v>
      </c>
      <c r="P60" s="3">
        <f t="shared" si="3"/>
        <v>681.25355999999999</v>
      </c>
      <c r="Q60">
        <v>0</v>
      </c>
      <c r="R60" s="3">
        <f t="shared" si="3"/>
        <v>0</v>
      </c>
      <c r="S60">
        <f t="shared" si="4"/>
        <v>63.29</v>
      </c>
      <c r="T60" s="3">
        <f t="shared" si="5"/>
        <v>681.25355999999999</v>
      </c>
    </row>
    <row r="61" spans="1:21" x14ac:dyDescent="0.25">
      <c r="A61" s="12"/>
      <c r="B61" s="15" t="s">
        <v>20</v>
      </c>
      <c r="C61" s="15">
        <v>4</v>
      </c>
      <c r="D61" t="s">
        <v>6</v>
      </c>
      <c r="E61">
        <v>695</v>
      </c>
      <c r="M61" t="s">
        <v>72</v>
      </c>
      <c r="N61" t="s">
        <v>71</v>
      </c>
      <c r="O61">
        <v>64.56</v>
      </c>
      <c r="P61" s="3">
        <f t="shared" si="3"/>
        <v>694.92383999999993</v>
      </c>
      <c r="Q61">
        <v>0</v>
      </c>
      <c r="R61" s="3">
        <f t="shared" si="3"/>
        <v>0</v>
      </c>
      <c r="S61">
        <f t="shared" si="4"/>
        <v>64.56</v>
      </c>
      <c r="T61" s="3">
        <f t="shared" si="5"/>
        <v>694.92383999999993</v>
      </c>
    </row>
    <row r="62" spans="1:21" x14ac:dyDescent="0.25">
      <c r="A62" s="12"/>
      <c r="B62" s="15" t="s">
        <v>20</v>
      </c>
      <c r="C62" s="16">
        <v>5</v>
      </c>
      <c r="D62" s="17" t="s">
        <v>7</v>
      </c>
      <c r="E62" s="17">
        <v>779</v>
      </c>
      <c r="G62">
        <v>73.459999999999994</v>
      </c>
      <c r="H62">
        <f>G62*10.764</f>
        <v>790.72343999999987</v>
      </c>
      <c r="I62">
        <v>5.74</v>
      </c>
      <c r="J62">
        <f>I62*10.764</f>
        <v>61.785359999999997</v>
      </c>
      <c r="K62">
        <f>H62+J62</f>
        <v>852.50879999999984</v>
      </c>
      <c r="M62" t="s">
        <v>72</v>
      </c>
      <c r="N62" t="s">
        <v>71</v>
      </c>
      <c r="O62">
        <v>65.16</v>
      </c>
      <c r="P62" s="3">
        <f t="shared" si="3"/>
        <v>701.38223999999991</v>
      </c>
      <c r="Q62">
        <v>2.38</v>
      </c>
      <c r="R62" s="3">
        <f t="shared" si="3"/>
        <v>25.618319999999997</v>
      </c>
      <c r="S62">
        <f t="shared" ref="S62:S63" si="6">O62+Q62</f>
        <v>67.539999999999992</v>
      </c>
      <c r="T62" s="3">
        <f t="shared" ref="T62:T68" si="7">P62+R62</f>
        <v>727.00055999999995</v>
      </c>
    </row>
    <row r="63" spans="1:21" x14ac:dyDescent="0.25">
      <c r="A63" s="12"/>
      <c r="B63" s="15" t="s">
        <v>20</v>
      </c>
      <c r="C63" s="15">
        <v>6</v>
      </c>
      <c r="D63" t="s">
        <v>32</v>
      </c>
      <c r="E63">
        <v>0</v>
      </c>
      <c r="M63" t="s">
        <v>72</v>
      </c>
      <c r="N63" t="s">
        <v>73</v>
      </c>
      <c r="O63">
        <v>61.2</v>
      </c>
      <c r="P63" s="3">
        <f t="shared" si="3"/>
        <v>658.7568</v>
      </c>
      <c r="Q63">
        <v>0</v>
      </c>
      <c r="R63" s="3">
        <f t="shared" si="3"/>
        <v>0</v>
      </c>
      <c r="S63">
        <f t="shared" si="6"/>
        <v>61.2</v>
      </c>
      <c r="T63" s="3">
        <f t="shared" si="7"/>
        <v>658.7568</v>
      </c>
    </row>
    <row r="64" spans="1:21" x14ac:dyDescent="0.25">
      <c r="B64" s="15" t="s">
        <v>20</v>
      </c>
      <c r="C64" s="15">
        <v>7</v>
      </c>
      <c r="D64" t="s">
        <v>6</v>
      </c>
      <c r="E64">
        <v>570</v>
      </c>
      <c r="M64" t="s">
        <v>72</v>
      </c>
      <c r="N64" t="s">
        <v>74</v>
      </c>
      <c r="O64">
        <v>61.64</v>
      </c>
      <c r="P64" s="3">
        <f t="shared" si="3"/>
        <v>663.49295999999993</v>
      </c>
      <c r="Q64">
        <v>3.08</v>
      </c>
      <c r="R64" s="3">
        <f t="shared" si="3"/>
        <v>33.153120000000001</v>
      </c>
      <c r="S64">
        <f>O64+Q64</f>
        <v>64.72</v>
      </c>
      <c r="T64" s="3">
        <f t="shared" si="7"/>
        <v>696.64607999999998</v>
      </c>
    </row>
    <row r="65" spans="1:24" x14ac:dyDescent="0.25">
      <c r="B65" s="15" t="s">
        <v>43</v>
      </c>
      <c r="C65" s="15">
        <v>8</v>
      </c>
      <c r="D65" t="s">
        <v>6</v>
      </c>
      <c r="E65">
        <v>570</v>
      </c>
      <c r="M65" t="s">
        <v>72</v>
      </c>
      <c r="N65" t="s">
        <v>75</v>
      </c>
      <c r="O65">
        <v>43.7</v>
      </c>
      <c r="P65" s="3">
        <f t="shared" si="3"/>
        <v>470.38679999999999</v>
      </c>
      <c r="Q65">
        <v>0</v>
      </c>
      <c r="R65" s="3">
        <f t="shared" si="3"/>
        <v>0</v>
      </c>
      <c r="S65">
        <f t="shared" ref="S65:S67" si="8">O65+Q65</f>
        <v>43.7</v>
      </c>
      <c r="T65" s="3">
        <f t="shared" si="7"/>
        <v>470.38679999999999</v>
      </c>
    </row>
    <row r="66" spans="1:24" x14ac:dyDescent="0.25">
      <c r="B66" s="15" t="s">
        <v>43</v>
      </c>
      <c r="C66" s="15">
        <v>9</v>
      </c>
      <c r="D66" t="s">
        <v>32</v>
      </c>
      <c r="E66">
        <v>0</v>
      </c>
      <c r="N66" t="s">
        <v>76</v>
      </c>
      <c r="O66">
        <v>44.17</v>
      </c>
      <c r="P66" s="3">
        <f t="shared" si="3"/>
        <v>475.44587999999999</v>
      </c>
      <c r="Q66">
        <v>2.66</v>
      </c>
      <c r="R66" s="3">
        <f t="shared" si="3"/>
        <v>28.632239999999999</v>
      </c>
      <c r="S66">
        <f t="shared" si="8"/>
        <v>46.83</v>
      </c>
      <c r="T66" s="3">
        <f t="shared" si="7"/>
        <v>504.07812000000001</v>
      </c>
    </row>
    <row r="67" spans="1:24" x14ac:dyDescent="0.25">
      <c r="B67" s="15" t="s">
        <v>43</v>
      </c>
      <c r="C67" s="15">
        <v>10</v>
      </c>
      <c r="D67" s="17" t="s">
        <v>7</v>
      </c>
      <c r="E67" s="17">
        <v>779</v>
      </c>
      <c r="G67">
        <v>73.459999999999994</v>
      </c>
      <c r="H67">
        <f>G67*10.764</f>
        <v>790.72343999999987</v>
      </c>
      <c r="I67">
        <v>5.74</v>
      </c>
      <c r="J67">
        <f>I67*10.764</f>
        <v>61.785359999999997</v>
      </c>
      <c r="K67">
        <f>H67+J67</f>
        <v>852.50879999999984</v>
      </c>
      <c r="N67" t="s">
        <v>77</v>
      </c>
      <c r="O67">
        <v>62.96</v>
      </c>
      <c r="P67" s="3">
        <f t="shared" si="3"/>
        <v>677.70143999999993</v>
      </c>
      <c r="R67" s="3">
        <f t="shared" si="3"/>
        <v>0</v>
      </c>
      <c r="S67">
        <f t="shared" si="8"/>
        <v>62.96</v>
      </c>
      <c r="T67" s="3">
        <f t="shared" si="7"/>
        <v>677.70143999999993</v>
      </c>
    </row>
    <row r="68" spans="1:24" x14ac:dyDescent="0.25">
      <c r="B68" s="15" t="s">
        <v>43</v>
      </c>
      <c r="C68" s="15">
        <v>11</v>
      </c>
      <c r="D68" t="s">
        <v>6</v>
      </c>
      <c r="E68">
        <v>695</v>
      </c>
      <c r="R68" s="3">
        <f t="shared" si="3"/>
        <v>0</v>
      </c>
      <c r="T68" s="3">
        <f t="shared" si="7"/>
        <v>0</v>
      </c>
    </row>
    <row r="69" spans="1:24" x14ac:dyDescent="0.25">
      <c r="B69" s="15" t="s">
        <v>21</v>
      </c>
      <c r="C69" s="15">
        <v>12</v>
      </c>
      <c r="D69" t="s">
        <v>6</v>
      </c>
      <c r="E69">
        <v>652</v>
      </c>
    </row>
    <row r="70" spans="1:24" ht="15.75" thickBot="1" x14ac:dyDescent="0.3">
      <c r="B70" s="15"/>
      <c r="C70" s="15"/>
    </row>
    <row r="71" spans="1:24" ht="17.25" thickBot="1" x14ac:dyDescent="0.3">
      <c r="A71" s="13" t="s">
        <v>24</v>
      </c>
      <c r="O71" s="10">
        <v>1</v>
      </c>
      <c r="P71" s="10" t="s">
        <v>17</v>
      </c>
      <c r="Q71" s="10">
        <v>43.7</v>
      </c>
      <c r="R71" s="3">
        <f t="shared" ref="R71:R83" si="9">Q71*10.764</f>
        <v>470.38679999999999</v>
      </c>
    </row>
    <row r="72" spans="1:24" ht="17.25" thickBot="1" x14ac:dyDescent="0.3">
      <c r="A72" s="12" t="s">
        <v>25</v>
      </c>
      <c r="O72" s="9">
        <v>2</v>
      </c>
      <c r="P72" s="9" t="s">
        <v>17</v>
      </c>
      <c r="Q72" s="9">
        <v>46.83</v>
      </c>
      <c r="R72" s="3">
        <f t="shared" si="9"/>
        <v>504.07811999999996</v>
      </c>
      <c r="V72">
        <v>62.47</v>
      </c>
      <c r="W72">
        <v>2.38</v>
      </c>
    </row>
    <row r="73" spans="1:24" ht="17.25" thickBot="1" x14ac:dyDescent="0.3">
      <c r="A73" t="s">
        <v>26</v>
      </c>
      <c r="B73">
        <v>1</v>
      </c>
      <c r="D73" t="s">
        <v>8</v>
      </c>
      <c r="E73" s="14">
        <v>29.71</v>
      </c>
      <c r="G73" t="s">
        <v>28</v>
      </c>
      <c r="O73" s="10">
        <v>3</v>
      </c>
      <c r="P73" s="10" t="s">
        <v>15</v>
      </c>
      <c r="Q73" s="10">
        <v>52.98</v>
      </c>
      <c r="R73" s="3">
        <f t="shared" si="9"/>
        <v>570.27671999999995</v>
      </c>
      <c r="V73">
        <f>V72*10.764</f>
        <v>672.42707999999993</v>
      </c>
      <c r="W73">
        <f>W72*10.764</f>
        <v>25.618319999999997</v>
      </c>
      <c r="X73">
        <f>V73+W73</f>
        <v>698.04539999999997</v>
      </c>
    </row>
    <row r="74" spans="1:24" ht="17.25" thickBot="1" x14ac:dyDescent="0.3">
      <c r="B74">
        <v>2</v>
      </c>
      <c r="D74" t="s">
        <v>8</v>
      </c>
      <c r="E74" s="14">
        <v>29.71</v>
      </c>
      <c r="G74" t="s">
        <v>28</v>
      </c>
      <c r="O74" s="9">
        <v>4</v>
      </c>
      <c r="P74" s="9" t="s">
        <v>16</v>
      </c>
      <c r="Q74" s="9">
        <v>79.19</v>
      </c>
      <c r="R74" s="3">
        <f t="shared" si="9"/>
        <v>852.40115999999989</v>
      </c>
    </row>
    <row r="75" spans="1:24" ht="17.25" thickBot="1" x14ac:dyDescent="0.3">
      <c r="B75">
        <v>3</v>
      </c>
      <c r="D75" t="s">
        <v>8</v>
      </c>
      <c r="E75" s="14">
        <v>29.71</v>
      </c>
      <c r="G75" t="s">
        <v>27</v>
      </c>
      <c r="O75" s="10">
        <v>5</v>
      </c>
      <c r="P75" s="10" t="s">
        <v>16</v>
      </c>
      <c r="Q75" s="10">
        <v>84.85</v>
      </c>
      <c r="R75" s="3">
        <f t="shared" si="9"/>
        <v>913.32539999999983</v>
      </c>
    </row>
    <row r="76" spans="1:24" ht="17.25" thickBot="1" x14ac:dyDescent="0.3">
      <c r="B76">
        <v>4</v>
      </c>
      <c r="D76" t="s">
        <v>8</v>
      </c>
      <c r="E76" s="14">
        <v>29.71</v>
      </c>
      <c r="G76" t="s">
        <v>27</v>
      </c>
      <c r="O76" s="9">
        <v>6</v>
      </c>
      <c r="P76" s="9" t="s">
        <v>15</v>
      </c>
      <c r="Q76" s="9">
        <v>64.72</v>
      </c>
      <c r="R76" s="3">
        <f t="shared" si="9"/>
        <v>696.64607999999998</v>
      </c>
    </row>
    <row r="77" spans="1:24" ht="17.25" thickBot="1" x14ac:dyDescent="0.3">
      <c r="B77">
        <v>5</v>
      </c>
      <c r="D77" t="s">
        <v>8</v>
      </c>
      <c r="E77" s="14">
        <v>29.71</v>
      </c>
      <c r="G77" t="s">
        <v>27</v>
      </c>
      <c r="O77" s="10">
        <v>7</v>
      </c>
      <c r="P77" s="10" t="s">
        <v>17</v>
      </c>
      <c r="Q77" s="10">
        <v>29.72</v>
      </c>
      <c r="R77" s="3">
        <f t="shared" si="9"/>
        <v>319.90607999999997</v>
      </c>
    </row>
    <row r="78" spans="1:24" ht="17.25" thickBot="1" x14ac:dyDescent="0.3">
      <c r="B78">
        <v>6</v>
      </c>
      <c r="D78" t="s">
        <v>8</v>
      </c>
      <c r="E78" s="14">
        <v>29.71</v>
      </c>
      <c r="G78" t="s">
        <v>28</v>
      </c>
      <c r="O78" s="9">
        <v>8</v>
      </c>
      <c r="P78" s="9" t="s">
        <v>15</v>
      </c>
      <c r="Q78" s="9">
        <v>60.74</v>
      </c>
      <c r="R78" s="3">
        <f t="shared" si="9"/>
        <v>653.80535999999995</v>
      </c>
    </row>
    <row r="79" spans="1:24" ht="17.25" thickBot="1" x14ac:dyDescent="0.3">
      <c r="O79" s="10">
        <v>9</v>
      </c>
      <c r="P79" s="10" t="s">
        <v>15</v>
      </c>
      <c r="Q79" s="10">
        <v>60.61</v>
      </c>
      <c r="R79" s="3">
        <f t="shared" si="9"/>
        <v>652.40603999999996</v>
      </c>
    </row>
    <row r="80" spans="1:24" ht="17.25" thickBot="1" x14ac:dyDescent="0.3">
      <c r="A80" s="12" t="s">
        <v>29</v>
      </c>
      <c r="O80" s="9">
        <v>10</v>
      </c>
      <c r="P80" s="9" t="s">
        <v>15</v>
      </c>
      <c r="Q80" s="9">
        <v>63.29</v>
      </c>
      <c r="R80" s="3">
        <f t="shared" si="9"/>
        <v>681.25355999999999</v>
      </c>
    </row>
    <row r="81" spans="1:18" ht="17.25" thickBot="1" x14ac:dyDescent="0.3">
      <c r="A81" t="s">
        <v>26</v>
      </c>
      <c r="B81">
        <v>1</v>
      </c>
      <c r="D81" t="s">
        <v>8</v>
      </c>
      <c r="E81" s="14">
        <v>29.71</v>
      </c>
      <c r="G81" t="s">
        <v>30</v>
      </c>
      <c r="O81" s="10">
        <v>11</v>
      </c>
      <c r="P81" s="10" t="s">
        <v>15</v>
      </c>
      <c r="Q81" s="10">
        <v>64.56</v>
      </c>
      <c r="R81" s="3">
        <f t="shared" si="9"/>
        <v>694.92383999999993</v>
      </c>
    </row>
    <row r="82" spans="1:18" ht="17.25" thickBot="1" x14ac:dyDescent="0.3">
      <c r="B82">
        <v>2</v>
      </c>
      <c r="D82" t="s">
        <v>8</v>
      </c>
      <c r="E82" s="14">
        <v>29.71</v>
      </c>
      <c r="G82" t="s">
        <v>30</v>
      </c>
      <c r="O82" s="9">
        <v>12</v>
      </c>
      <c r="P82" s="9" t="s">
        <v>15</v>
      </c>
      <c r="Q82" s="9">
        <v>67.540000000000006</v>
      </c>
      <c r="R82" s="3">
        <f t="shared" si="9"/>
        <v>727.00056000000006</v>
      </c>
    </row>
    <row r="83" spans="1:18" ht="17.25" thickBot="1" x14ac:dyDescent="0.3">
      <c r="B83">
        <v>3</v>
      </c>
      <c r="D83" t="s">
        <v>8</v>
      </c>
      <c r="E83" s="14">
        <v>29.71</v>
      </c>
      <c r="G83" t="s">
        <v>30</v>
      </c>
      <c r="O83" s="10">
        <v>13</v>
      </c>
      <c r="P83" s="10" t="s">
        <v>15</v>
      </c>
      <c r="Q83" s="10">
        <v>61.2</v>
      </c>
      <c r="R83" s="3">
        <f t="shared" si="9"/>
        <v>658.7568</v>
      </c>
    </row>
    <row r="84" spans="1:18" x14ac:dyDescent="0.25">
      <c r="B84">
        <v>4</v>
      </c>
      <c r="D84" t="s">
        <v>8</v>
      </c>
      <c r="E84" s="14">
        <v>29.71</v>
      </c>
      <c r="G84" t="s">
        <v>30</v>
      </c>
    </row>
    <row r="85" spans="1:18" x14ac:dyDescent="0.25">
      <c r="B85">
        <v>5</v>
      </c>
      <c r="D85" t="s">
        <v>8</v>
      </c>
      <c r="E85" s="14">
        <v>29.71</v>
      </c>
      <c r="G85" t="s">
        <v>30</v>
      </c>
    </row>
    <row r="86" spans="1:18" x14ac:dyDescent="0.25">
      <c r="B86">
        <v>6</v>
      </c>
      <c r="D86" t="s">
        <v>8</v>
      </c>
      <c r="E86" s="14">
        <v>29.71</v>
      </c>
      <c r="G86" t="s">
        <v>30</v>
      </c>
    </row>
    <row r="88" spans="1:18" x14ac:dyDescent="0.25">
      <c r="A88" s="12" t="s">
        <v>31</v>
      </c>
    </row>
    <row r="89" spans="1:18" x14ac:dyDescent="0.25">
      <c r="A89" t="s">
        <v>37</v>
      </c>
      <c r="B89">
        <v>1</v>
      </c>
      <c r="D89" t="s">
        <v>8</v>
      </c>
      <c r="E89" s="14">
        <v>29.71</v>
      </c>
      <c r="G89" t="s">
        <v>30</v>
      </c>
      <c r="I89">
        <v>4</v>
      </c>
    </row>
    <row r="90" spans="1:18" x14ac:dyDescent="0.25">
      <c r="B90">
        <v>2</v>
      </c>
      <c r="D90" t="s">
        <v>8</v>
      </c>
      <c r="E90" s="14">
        <v>29.71</v>
      </c>
      <c r="G90" t="s">
        <v>30</v>
      </c>
    </row>
    <row r="91" spans="1:18" x14ac:dyDescent="0.25">
      <c r="B91">
        <v>3</v>
      </c>
      <c r="D91" t="s">
        <v>8</v>
      </c>
      <c r="E91" s="14">
        <v>29.71</v>
      </c>
      <c r="G91" t="s">
        <v>30</v>
      </c>
    </row>
    <row r="92" spans="1:18" x14ac:dyDescent="0.25">
      <c r="B92">
        <v>4</v>
      </c>
      <c r="D92" t="s">
        <v>32</v>
      </c>
      <c r="E92" s="14">
        <v>0</v>
      </c>
      <c r="G92" t="s">
        <v>30</v>
      </c>
    </row>
    <row r="93" spans="1:18" x14ac:dyDescent="0.25">
      <c r="B93">
        <v>5</v>
      </c>
      <c r="D93" t="s">
        <v>32</v>
      </c>
      <c r="E93" s="14">
        <v>0</v>
      </c>
      <c r="G93" t="s">
        <v>30</v>
      </c>
    </row>
    <row r="94" spans="1:18" x14ac:dyDescent="0.25">
      <c r="B94">
        <v>6</v>
      </c>
      <c r="D94" t="s">
        <v>8</v>
      </c>
      <c r="E94" s="14">
        <v>29.71</v>
      </c>
      <c r="G94" t="s">
        <v>30</v>
      </c>
    </row>
    <row r="97" spans="1:9" x14ac:dyDescent="0.25">
      <c r="A97" s="12" t="s">
        <v>33</v>
      </c>
    </row>
    <row r="98" spans="1:9" x14ac:dyDescent="0.25">
      <c r="A98" t="s">
        <v>26</v>
      </c>
      <c r="B98">
        <v>1</v>
      </c>
      <c r="D98" t="s">
        <v>8</v>
      </c>
      <c r="E98" s="14">
        <v>29.71</v>
      </c>
      <c r="F98" s="3">
        <f>E98*10.764</f>
        <v>319.79843999999997</v>
      </c>
      <c r="G98" t="s">
        <v>34</v>
      </c>
      <c r="I98">
        <v>6</v>
      </c>
    </row>
    <row r="99" spans="1:9" x14ac:dyDescent="0.25">
      <c r="B99">
        <v>2</v>
      </c>
      <c r="D99" t="s">
        <v>8</v>
      </c>
      <c r="E99" s="14">
        <v>29.71</v>
      </c>
      <c r="F99" s="3">
        <f t="shared" ref="F99:F103" si="10">E99*10.764</f>
        <v>319.79843999999997</v>
      </c>
      <c r="G99" t="s">
        <v>34</v>
      </c>
    </row>
    <row r="100" spans="1:9" x14ac:dyDescent="0.25">
      <c r="B100">
        <v>3</v>
      </c>
      <c r="D100" t="s">
        <v>8</v>
      </c>
      <c r="E100" s="14">
        <v>29.71</v>
      </c>
      <c r="F100" s="3">
        <f t="shared" si="10"/>
        <v>319.79843999999997</v>
      </c>
      <c r="G100" t="s">
        <v>30</v>
      </c>
    </row>
    <row r="101" spans="1:9" x14ac:dyDescent="0.25">
      <c r="B101">
        <v>4</v>
      </c>
      <c r="D101" t="s">
        <v>8</v>
      </c>
      <c r="E101" s="14">
        <v>29.71</v>
      </c>
      <c r="F101" s="3">
        <f t="shared" si="10"/>
        <v>319.79843999999997</v>
      </c>
      <c r="G101" t="s">
        <v>34</v>
      </c>
    </row>
    <row r="102" spans="1:9" x14ac:dyDescent="0.25">
      <c r="B102">
        <v>5</v>
      </c>
      <c r="D102" t="s">
        <v>8</v>
      </c>
      <c r="E102" s="14">
        <v>29.71</v>
      </c>
      <c r="F102" s="3">
        <f t="shared" si="10"/>
        <v>319.79843999999997</v>
      </c>
      <c r="G102" t="s">
        <v>34</v>
      </c>
    </row>
    <row r="103" spans="1:9" x14ac:dyDescent="0.25">
      <c r="B103">
        <v>6</v>
      </c>
      <c r="D103" t="s">
        <v>8</v>
      </c>
      <c r="E103" s="14">
        <v>29.71</v>
      </c>
      <c r="F103" s="3">
        <f t="shared" si="10"/>
        <v>319.79843999999997</v>
      </c>
      <c r="G103" t="s">
        <v>34</v>
      </c>
    </row>
    <row r="105" spans="1:9" x14ac:dyDescent="0.25">
      <c r="A105" s="12" t="s">
        <v>35</v>
      </c>
    </row>
    <row r="106" spans="1:9" x14ac:dyDescent="0.25">
      <c r="A106" t="s">
        <v>26</v>
      </c>
      <c r="B106">
        <v>1</v>
      </c>
      <c r="D106" t="s">
        <v>8</v>
      </c>
      <c r="E106" s="14">
        <v>29.71</v>
      </c>
      <c r="G106" t="s">
        <v>34</v>
      </c>
    </row>
    <row r="107" spans="1:9" x14ac:dyDescent="0.25">
      <c r="B107">
        <v>2</v>
      </c>
      <c r="D107" t="s">
        <v>8</v>
      </c>
      <c r="E107" s="14">
        <v>29.71</v>
      </c>
      <c r="G107" t="s">
        <v>34</v>
      </c>
    </row>
    <row r="108" spans="1:9" x14ac:dyDescent="0.25">
      <c r="B108">
        <v>3</v>
      </c>
      <c r="D108" t="s">
        <v>8</v>
      </c>
      <c r="E108" s="14">
        <v>29.71</v>
      </c>
      <c r="G108" t="s">
        <v>34</v>
      </c>
    </row>
    <row r="109" spans="1:9" x14ac:dyDescent="0.25">
      <c r="B109">
        <v>4</v>
      </c>
      <c r="D109" t="s">
        <v>8</v>
      </c>
      <c r="E109" s="14">
        <v>29.71</v>
      </c>
      <c r="G109" t="s">
        <v>34</v>
      </c>
    </row>
    <row r="110" spans="1:9" x14ac:dyDescent="0.25">
      <c r="B110">
        <v>5</v>
      </c>
      <c r="D110" t="s">
        <v>8</v>
      </c>
      <c r="E110" s="14">
        <v>29.71</v>
      </c>
      <c r="G110" t="s">
        <v>34</v>
      </c>
    </row>
    <row r="111" spans="1:9" x14ac:dyDescent="0.25">
      <c r="B111">
        <v>6</v>
      </c>
      <c r="D111" t="s">
        <v>8</v>
      </c>
      <c r="E111" s="14">
        <v>29.71</v>
      </c>
      <c r="G111" t="s">
        <v>34</v>
      </c>
    </row>
    <row r="113" spans="1:7" x14ac:dyDescent="0.25">
      <c r="A113" s="12" t="s">
        <v>36</v>
      </c>
    </row>
    <row r="114" spans="1:7" x14ac:dyDescent="0.25">
      <c r="A114" s="14" t="s">
        <v>26</v>
      </c>
      <c r="B114" s="14">
        <v>1</v>
      </c>
      <c r="C114" s="14"/>
      <c r="D114" s="14" t="s">
        <v>8</v>
      </c>
      <c r="E114" s="14">
        <v>29.71</v>
      </c>
      <c r="G114" t="s">
        <v>34</v>
      </c>
    </row>
    <row r="115" spans="1:7" x14ac:dyDescent="0.25">
      <c r="A115" s="14"/>
      <c r="B115" s="14">
        <v>2</v>
      </c>
      <c r="C115" s="14"/>
      <c r="D115" s="14" t="s">
        <v>8</v>
      </c>
      <c r="E115" s="14">
        <v>29.71</v>
      </c>
      <c r="G115" t="s">
        <v>34</v>
      </c>
    </row>
    <row r="116" spans="1:7" x14ac:dyDescent="0.25">
      <c r="A116" s="14"/>
      <c r="B116" s="14">
        <v>3</v>
      </c>
      <c r="C116" s="14"/>
      <c r="D116" s="14" t="s">
        <v>8</v>
      </c>
      <c r="E116" s="14">
        <v>29.71</v>
      </c>
      <c r="G116" t="s">
        <v>34</v>
      </c>
    </row>
    <row r="117" spans="1:7" x14ac:dyDescent="0.25">
      <c r="A117" s="14"/>
      <c r="B117" s="14">
        <v>4</v>
      </c>
      <c r="C117" s="14"/>
      <c r="D117" s="14" t="s">
        <v>8</v>
      </c>
      <c r="E117" s="14">
        <v>29.71</v>
      </c>
      <c r="G117" t="s">
        <v>34</v>
      </c>
    </row>
    <row r="118" spans="1:7" x14ac:dyDescent="0.25">
      <c r="A118" s="14"/>
      <c r="B118" s="14">
        <v>5</v>
      </c>
      <c r="C118" s="14"/>
      <c r="D118" s="14" t="s">
        <v>38</v>
      </c>
      <c r="E118" s="14">
        <v>0</v>
      </c>
    </row>
    <row r="119" spans="1:7" x14ac:dyDescent="0.25">
      <c r="A119" s="14"/>
      <c r="B119" s="14">
        <v>6</v>
      </c>
      <c r="C119" s="14"/>
      <c r="D119" s="14" t="s">
        <v>8</v>
      </c>
      <c r="E119" s="14">
        <v>29.71</v>
      </c>
      <c r="G119" t="s">
        <v>34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B3" sqref="B3:H6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AD75BC-AB72-4D0F-B842-545365663BDA}">
  <dimension ref="A1:M20"/>
  <sheetViews>
    <sheetView tabSelected="1" zoomScale="115" zoomScaleNormal="115" workbookViewId="0">
      <selection activeCell="F24" sqref="F24"/>
    </sheetView>
  </sheetViews>
  <sheetFormatPr defaultRowHeight="15" x14ac:dyDescent="0.25"/>
  <cols>
    <col min="1" max="1" width="14.28515625" customWidth="1"/>
    <col min="3" max="3" width="19.85546875" customWidth="1"/>
    <col min="4" max="4" width="18.5703125" customWidth="1"/>
    <col min="5" max="5" width="19" customWidth="1"/>
    <col min="6" max="6" width="16.42578125" customWidth="1"/>
    <col min="7" max="7" width="20.28515625" customWidth="1"/>
    <col min="9" max="9" width="11" bestFit="1" customWidth="1"/>
    <col min="12" max="12" width="20.140625" customWidth="1"/>
    <col min="13" max="13" width="21.28515625" customWidth="1"/>
  </cols>
  <sheetData>
    <row r="1" spans="1:13" x14ac:dyDescent="0.25">
      <c r="A1" t="s">
        <v>49</v>
      </c>
    </row>
    <row r="2" spans="1:13" x14ac:dyDescent="0.25">
      <c r="A2" t="s">
        <v>51</v>
      </c>
      <c r="B2" t="s">
        <v>11</v>
      </c>
      <c r="C2" t="s">
        <v>52</v>
      </c>
      <c r="D2" t="s">
        <v>13</v>
      </c>
    </row>
    <row r="3" spans="1:13" x14ac:dyDescent="0.25">
      <c r="A3" t="s">
        <v>50</v>
      </c>
      <c r="B3">
        <v>658</v>
      </c>
      <c r="C3" s="18">
        <f>D3/B3</f>
        <v>19881.424012158055</v>
      </c>
      <c r="D3" s="4">
        <v>13081977</v>
      </c>
      <c r="E3">
        <v>785000</v>
      </c>
      <c r="F3">
        <v>30000</v>
      </c>
      <c r="G3" s="4">
        <f t="shared" ref="G3:G11" si="0">D3+E3+F3</f>
        <v>13896977</v>
      </c>
      <c r="I3" s="18">
        <f>G3/B3</f>
        <v>21120.025835866261</v>
      </c>
    </row>
    <row r="4" spans="1:13" x14ac:dyDescent="0.25">
      <c r="A4" t="s">
        <v>53</v>
      </c>
      <c r="B4">
        <v>570</v>
      </c>
      <c r="C4" s="18">
        <f t="shared" ref="C4:C17" si="1">D4/B4</f>
        <v>19189.410526315791</v>
      </c>
      <c r="D4" s="4">
        <v>10937964</v>
      </c>
      <c r="E4">
        <v>656500</v>
      </c>
      <c r="F4">
        <v>30000</v>
      </c>
      <c r="G4" s="4">
        <f t="shared" si="0"/>
        <v>11624464</v>
      </c>
      <c r="I4" s="18">
        <f t="shared" ref="I4:I11" si="2">G4/B4</f>
        <v>20393.796491228069</v>
      </c>
    </row>
    <row r="5" spans="1:13" x14ac:dyDescent="0.25">
      <c r="A5" t="s">
        <v>54</v>
      </c>
      <c r="B5">
        <v>320</v>
      </c>
      <c r="C5" s="18">
        <f t="shared" si="1"/>
        <v>18858.021874999999</v>
      </c>
      <c r="D5" s="18">
        <v>6034567</v>
      </c>
      <c r="E5">
        <v>362100</v>
      </c>
      <c r="F5">
        <v>30000</v>
      </c>
      <c r="G5" s="4">
        <f t="shared" si="0"/>
        <v>6426667</v>
      </c>
      <c r="I5" s="18">
        <f t="shared" si="2"/>
        <v>20083.334374999999</v>
      </c>
    </row>
    <row r="6" spans="1:13" x14ac:dyDescent="0.25">
      <c r="A6" t="s">
        <v>55</v>
      </c>
      <c r="B6">
        <v>502</v>
      </c>
      <c r="C6" s="18">
        <f t="shared" si="1"/>
        <v>20739.934262948209</v>
      </c>
      <c r="D6" s="4">
        <v>10411447</v>
      </c>
      <c r="E6">
        <v>624700</v>
      </c>
      <c r="F6">
        <v>30000</v>
      </c>
      <c r="G6" s="4">
        <f t="shared" si="0"/>
        <v>11066147</v>
      </c>
      <c r="I6" s="18">
        <f t="shared" si="2"/>
        <v>22044.117529880477</v>
      </c>
    </row>
    <row r="7" spans="1:13" x14ac:dyDescent="0.25">
      <c r="A7" t="s">
        <v>56</v>
      </c>
      <c r="B7">
        <v>694</v>
      </c>
      <c r="C7" s="18">
        <f t="shared" si="1"/>
        <v>19683.195965417868</v>
      </c>
      <c r="D7" s="4">
        <v>13660138</v>
      </c>
      <c r="E7">
        <v>819700</v>
      </c>
      <c r="F7">
        <v>30000</v>
      </c>
      <c r="G7" s="4">
        <f t="shared" si="0"/>
        <v>14509838</v>
      </c>
      <c r="I7" s="18">
        <f t="shared" si="2"/>
        <v>20907.547550432275</v>
      </c>
    </row>
    <row r="8" spans="1:13" x14ac:dyDescent="0.25">
      <c r="A8" t="s">
        <v>57</v>
      </c>
      <c r="B8">
        <v>320</v>
      </c>
      <c r="C8" s="18">
        <f t="shared" si="1"/>
        <v>18858.021874999999</v>
      </c>
      <c r="D8" s="4">
        <v>6034567</v>
      </c>
      <c r="E8">
        <v>362100</v>
      </c>
      <c r="F8">
        <v>30000</v>
      </c>
      <c r="G8" s="4">
        <f t="shared" si="0"/>
        <v>6426667</v>
      </c>
      <c r="I8" s="18">
        <f t="shared" si="2"/>
        <v>20083.334374999999</v>
      </c>
    </row>
    <row r="9" spans="1:13" x14ac:dyDescent="0.25">
      <c r="A9" t="s">
        <v>58</v>
      </c>
      <c r="B9">
        <v>502</v>
      </c>
      <c r="C9" s="18">
        <f t="shared" si="1"/>
        <v>20022.085657370517</v>
      </c>
      <c r="D9" s="4">
        <v>10051087</v>
      </c>
      <c r="E9">
        <v>603100</v>
      </c>
      <c r="F9">
        <v>30000</v>
      </c>
      <c r="G9" s="4">
        <f t="shared" si="0"/>
        <v>10684187</v>
      </c>
      <c r="I9" s="18">
        <f t="shared" si="2"/>
        <v>21283.241035856572</v>
      </c>
    </row>
    <row r="10" spans="1:13" x14ac:dyDescent="0.25">
      <c r="A10" t="s">
        <v>59</v>
      </c>
      <c r="B10">
        <v>695</v>
      </c>
      <c r="C10" s="18">
        <f t="shared" si="1"/>
        <v>22575.539568345324</v>
      </c>
      <c r="D10" s="4">
        <v>15690000</v>
      </c>
      <c r="E10">
        <v>941400</v>
      </c>
      <c r="F10">
        <v>30000</v>
      </c>
      <c r="G10" s="4">
        <f t="shared" si="0"/>
        <v>16661400</v>
      </c>
      <c r="I10" s="18">
        <f t="shared" si="2"/>
        <v>23973.237410071943</v>
      </c>
    </row>
    <row r="11" spans="1:13" x14ac:dyDescent="0.25">
      <c r="A11" t="s">
        <v>60</v>
      </c>
      <c r="B11">
        <v>320</v>
      </c>
      <c r="C11" s="18">
        <f t="shared" si="1"/>
        <v>18013.428124999999</v>
      </c>
      <c r="D11" s="4">
        <v>5764297</v>
      </c>
      <c r="E11">
        <v>345900</v>
      </c>
      <c r="F11">
        <v>30000</v>
      </c>
      <c r="G11" s="4">
        <f t="shared" si="0"/>
        <v>6140197</v>
      </c>
      <c r="I11" s="18">
        <f t="shared" si="2"/>
        <v>19188.115624999999</v>
      </c>
    </row>
    <row r="12" spans="1:13" x14ac:dyDescent="0.25">
      <c r="A12" t="s">
        <v>61</v>
      </c>
      <c r="B12">
        <v>724</v>
      </c>
      <c r="C12" s="18">
        <f t="shared" si="1"/>
        <v>20966.957182320442</v>
      </c>
      <c r="D12" s="4">
        <v>15180077</v>
      </c>
      <c r="E12">
        <v>910810</v>
      </c>
      <c r="F12">
        <v>30000</v>
      </c>
      <c r="G12" s="4">
        <f t="shared" ref="G12:G20" si="3">D12+E12+F12</f>
        <v>16120887</v>
      </c>
      <c r="I12" s="18">
        <f t="shared" ref="I12:I20" si="4">G12/B12</f>
        <v>22266.418508287294</v>
      </c>
    </row>
    <row r="13" spans="1:13" x14ac:dyDescent="0.25">
      <c r="A13" t="s">
        <v>62</v>
      </c>
      <c r="B13">
        <v>694</v>
      </c>
      <c r="C13" s="18">
        <f t="shared" si="1"/>
        <v>17408.155619596542</v>
      </c>
      <c r="D13" s="4">
        <v>12081260</v>
      </c>
      <c r="E13">
        <v>724876</v>
      </c>
      <c r="F13">
        <v>30000</v>
      </c>
      <c r="G13" s="4">
        <f t="shared" si="3"/>
        <v>12836136</v>
      </c>
      <c r="I13" s="18">
        <f t="shared" si="4"/>
        <v>18495.873198847261</v>
      </c>
    </row>
    <row r="14" spans="1:13" x14ac:dyDescent="0.25">
      <c r="A14" s="17" t="s">
        <v>63</v>
      </c>
      <c r="B14" s="17">
        <v>847</v>
      </c>
      <c r="C14" s="24">
        <f t="shared" si="1"/>
        <v>22545.454545454544</v>
      </c>
      <c r="D14" s="25">
        <v>19096000</v>
      </c>
      <c r="E14" s="17">
        <v>1145800</v>
      </c>
      <c r="F14" s="17">
        <v>30000</v>
      </c>
      <c r="G14" s="25">
        <f t="shared" si="3"/>
        <v>20271800</v>
      </c>
      <c r="H14" s="17"/>
      <c r="I14" s="24">
        <f t="shared" si="4"/>
        <v>23933.648170011806</v>
      </c>
    </row>
    <row r="15" spans="1:13" x14ac:dyDescent="0.25">
      <c r="A15" t="s">
        <v>64</v>
      </c>
      <c r="B15">
        <v>470</v>
      </c>
      <c r="C15" s="18">
        <f t="shared" si="1"/>
        <v>19866.170212765959</v>
      </c>
      <c r="D15" s="4">
        <v>9337100</v>
      </c>
      <c r="E15">
        <v>560226</v>
      </c>
      <c r="F15">
        <v>30000</v>
      </c>
      <c r="G15" s="4">
        <f t="shared" si="3"/>
        <v>9927326</v>
      </c>
      <c r="I15" s="18">
        <f t="shared" si="4"/>
        <v>21121.970212765958</v>
      </c>
    </row>
    <row r="16" spans="1:13" x14ac:dyDescent="0.25">
      <c r="A16" t="s">
        <v>67</v>
      </c>
      <c r="B16">
        <v>502</v>
      </c>
      <c r="C16" s="18">
        <f t="shared" si="1"/>
        <v>20177.290836653385</v>
      </c>
      <c r="D16" s="4">
        <v>10129000</v>
      </c>
      <c r="E16">
        <v>607800</v>
      </c>
      <c r="F16">
        <v>30000</v>
      </c>
      <c r="G16" s="4">
        <f t="shared" si="3"/>
        <v>10766800</v>
      </c>
      <c r="I16" s="18">
        <f t="shared" si="4"/>
        <v>21447.808764940241</v>
      </c>
      <c r="L16" s="22">
        <v>11380340</v>
      </c>
      <c r="M16" s="23">
        <v>12063160</v>
      </c>
    </row>
    <row r="17" spans="1:9" x14ac:dyDescent="0.25">
      <c r="A17" t="s">
        <v>68</v>
      </c>
      <c r="B17">
        <v>502</v>
      </c>
      <c r="C17" s="18">
        <f t="shared" si="1"/>
        <v>18945.310756972111</v>
      </c>
      <c r="D17" s="4">
        <v>9510546</v>
      </c>
      <c r="E17">
        <v>570650</v>
      </c>
      <c r="F17">
        <v>30000</v>
      </c>
      <c r="G17" s="4">
        <f t="shared" si="3"/>
        <v>10111196</v>
      </c>
      <c r="I17" s="18">
        <f t="shared" si="4"/>
        <v>20141.824701195219</v>
      </c>
    </row>
    <row r="18" spans="1:9" x14ac:dyDescent="0.25">
      <c r="A18" t="s">
        <v>94</v>
      </c>
      <c r="B18">
        <v>502</v>
      </c>
      <c r="C18" s="18"/>
      <c r="D18" s="4">
        <v>9510546</v>
      </c>
      <c r="G18" s="4"/>
      <c r="I18" s="18"/>
    </row>
    <row r="19" spans="1:9" x14ac:dyDescent="0.25">
      <c r="D19" s="4"/>
      <c r="G19" s="4">
        <f t="shared" si="3"/>
        <v>0</v>
      </c>
      <c r="I19" s="18" t="e">
        <f t="shared" si="4"/>
        <v>#DIV/0!</v>
      </c>
    </row>
    <row r="20" spans="1:9" x14ac:dyDescent="0.25">
      <c r="G20" s="4">
        <f t="shared" si="3"/>
        <v>0</v>
      </c>
      <c r="I20" s="18" t="e">
        <f t="shared" si="4"/>
        <v>#DIV/0!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5BF18F-CE0B-44B1-B3F9-8D180A2FCA64}">
  <dimension ref="A1"/>
  <sheetViews>
    <sheetView zoomScale="160" zoomScaleNormal="160"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A to D Wing</vt:lpstr>
      <vt:lpstr>E - Wing </vt:lpstr>
      <vt:lpstr>E - Wing  (Sale)</vt:lpstr>
      <vt:lpstr>E - Wing  (Rehab)</vt:lpstr>
      <vt:lpstr>E - Wing  (PAP)</vt:lpstr>
      <vt:lpstr>Total</vt:lpstr>
      <vt:lpstr>Rera</vt:lpstr>
      <vt:lpstr>Typical Floor</vt:lpstr>
      <vt:lpstr>Rates</vt:lpstr>
      <vt:lpstr>IGR</vt:lpstr>
      <vt:lpstr>RR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2024-03-05T05:17:38Z</dcterms:modified>
</cp:coreProperties>
</file>