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Devidas Padme\"/>
    </mc:Choice>
  </mc:AlternateContent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Sheet3" sheetId="41" r:id="rId4"/>
    <sheet name="Sheet4" sheetId="42" r:id="rId5"/>
    <sheet name="Sheet1" sheetId="49" r:id="rId6"/>
    <sheet name="Sheet2" sheetId="50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F23" i="50" l="1"/>
  <c r="E23" i="50"/>
  <c r="G20" i="49"/>
  <c r="F20" i="49"/>
  <c r="H27" i="42"/>
  <c r="E26" i="41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<sst xmlns="http://schemas.openxmlformats.org/spreadsheetml/2006/main" count="97" uniqueCount="76">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</sst>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7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6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3</xdr:row>
      <xdr:rowOff>112059</xdr:rowOff>
    </xdr:from>
    <xdr:to>
      <xdr:col>10</xdr:col>
      <xdr:colOff>215380</xdr:colOff>
      <xdr:row>22</xdr:row>
      <xdr:rowOff>151429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4" y="683559"/>
          <a:ext cx="5706262" cy="3658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481853</xdr:colOff>
      <xdr:row>0</xdr:row>
      <xdr:rowOff>0</xdr:rowOff>
    </xdr:from>
    <xdr:to>
      <xdr:col>10</xdr:col>
      <xdr:colOff>164092</xdr:colOff>
      <xdr:row>20</xdr:row>
      <xdr:rowOff>137795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3" y="0"/>
          <a:ext cx="5733415" cy="394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10</xdr:col>
      <xdr:colOff>285115</xdr:colOff>
      <xdr:row>17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5733415" cy="3314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10</xdr:col>
      <xdr:colOff>294640</xdr:colOff>
      <xdr:row>20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5733415" cy="38709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30965</v>
      </c>
      <c r="F2" s="59"/>
      <c r="G2" s="103" t="s">
        <v>56</v>
      </c>
      <c r="H2" s="104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28930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28930</v>
      </c>
      <c r="D5" s="51" t="s">
        <v>49</v>
      </c>
      <c r="E5" s="52">
        <f>ROUND(C5/10.764,0)</f>
        <v>2688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7100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21830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0.24</v>
      </c>
      <c r="D8" s="86">
        <f>1-C8</f>
        <v>0.76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16591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23691</v>
      </c>
      <c r="D10" s="51" t="s">
        <v>49</v>
      </c>
      <c r="E10" s="52">
        <f>ROUND(C10/10.764,0)</f>
        <v>2201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2000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24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36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59">
        <v>512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E10*C16</f>
        <v>1126912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C16*2000</f>
        <v>1024000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J46" zoomScale="70" zoomScaleNormal="70" workbookViewId="0">
      <selection activeCell="AD23" sqref="AD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5"/>
      <c r="L1" s="105"/>
      <c r="M1" s="105"/>
      <c r="N1" s="105"/>
      <c r="O1" s="105"/>
      <c r="P1" s="105"/>
      <c r="Q1" s="105"/>
      <c r="R1" s="105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" workbookViewId="0">
      <selection activeCell="J5" sqref="J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4900</v>
      </c>
      <c r="D3" s="15" t="s">
        <v>74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2900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24</v>
      </c>
      <c r="D7" s="19"/>
      <c r="F7" s="62"/>
      <c r="G7" s="62"/>
    </row>
    <row r="8" spans="1:8" x14ac:dyDescent="0.25">
      <c r="A8" s="9" t="s">
        <v>6</v>
      </c>
      <c r="B8" s="18"/>
      <c r="C8" s="19">
        <v>36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36</v>
      </c>
      <c r="D10" s="19"/>
      <c r="F10" s="102"/>
      <c r="G10" s="62"/>
    </row>
    <row r="11" spans="1:8" x14ac:dyDescent="0.25">
      <c r="A11" s="9"/>
      <c r="B11" s="20"/>
      <c r="C11" s="21">
        <f>C10%</f>
        <v>0.36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720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1280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2900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4180</v>
      </c>
      <c r="D16" s="15"/>
      <c r="E16" s="55"/>
      <c r="F16" s="62"/>
      <c r="G16" s="62"/>
    </row>
    <row r="17" spans="1:7" x14ac:dyDescent="0.25">
      <c r="B17" s="18"/>
      <c r="C17" s="19"/>
      <c r="D17" s="19"/>
      <c r="F17" s="62"/>
      <c r="G17" s="62"/>
    </row>
    <row r="18" spans="1:7" ht="16.5" x14ac:dyDescent="0.3">
      <c r="A18" s="22" t="s">
        <v>75</v>
      </c>
      <c r="B18" s="3"/>
      <c r="C18" s="60">
        <v>512</v>
      </c>
      <c r="D18" s="60"/>
      <c r="E18" s="61"/>
      <c r="F18" s="62"/>
      <c r="G18" s="62"/>
    </row>
    <row r="19" spans="1:7" x14ac:dyDescent="0.25">
      <c r="A19" s="9"/>
      <c r="B19" s="2"/>
      <c r="C19" s="24">
        <f>C18*C16</f>
        <v>2140160</v>
      </c>
      <c r="D19" s="62" t="s">
        <v>54</v>
      </c>
      <c r="E19" s="24"/>
      <c r="F19" s="62"/>
      <c r="G19" s="62"/>
    </row>
    <row r="20" spans="1:7" x14ac:dyDescent="0.25">
      <c r="A20" s="9"/>
      <c r="B20" s="55"/>
      <c r="C20" s="25">
        <f>C19*95%</f>
        <v>2033152</v>
      </c>
      <c r="D20" s="62" t="s">
        <v>12</v>
      </c>
      <c r="E20" s="25"/>
      <c r="F20" s="62"/>
      <c r="G20" s="62"/>
    </row>
    <row r="21" spans="1:7" x14ac:dyDescent="0.25">
      <c r="A21" s="9"/>
      <c r="C21" s="25">
        <f>C19*80%</f>
        <v>1712128</v>
      </c>
      <c r="D21" s="62" t="s">
        <v>13</v>
      </c>
      <c r="E21" s="25"/>
      <c r="F21" s="62"/>
      <c r="G21" s="62"/>
    </row>
    <row r="22" spans="1:7" x14ac:dyDescent="0.25">
      <c r="A22" s="9"/>
      <c r="F22" s="62"/>
      <c r="G22" s="62"/>
    </row>
    <row r="23" spans="1:7" x14ac:dyDescent="0.25">
      <c r="A23" s="26" t="s">
        <v>14</v>
      </c>
      <c r="B23" s="27"/>
      <c r="C23" s="28">
        <f>C4*C18</f>
        <v>1024000</v>
      </c>
      <c r="D23" s="28">
        <f>D4*D18</f>
        <v>0</v>
      </c>
    </row>
    <row r="24" spans="1:7" x14ac:dyDescent="0.25">
      <c r="A24" s="9" t="s">
        <v>15</v>
      </c>
    </row>
    <row r="25" spans="1:7" x14ac:dyDescent="0.25">
      <c r="A25" s="29" t="s">
        <v>16</v>
      </c>
      <c r="B25" s="10"/>
      <c r="C25" s="25">
        <f>C19*0.025/12</f>
        <v>4458.666666666667</v>
      </c>
      <c r="D25" s="25"/>
    </row>
    <row r="26" spans="1:7" x14ac:dyDescent="0.25">
      <c r="C26" s="25"/>
      <c r="D26" s="25"/>
    </row>
    <row r="27" spans="1:7" x14ac:dyDescent="0.25">
      <c r="C27" s="25">
        <v>47.53</v>
      </c>
      <c r="D27" s="106">
        <f>C27*10.764</f>
        <v>511.61291999999997</v>
      </c>
    </row>
    <row r="28" spans="1:7" x14ac:dyDescent="0.25">
      <c r="C28"/>
      <c r="D28"/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E26"/>
  <sheetViews>
    <sheetView topLeftCell="A4" zoomScale="85" zoomScaleNormal="85" workbookViewId="0">
      <selection activeCell="J28" sqref="J28"/>
    </sheetView>
  </sheetViews>
  <sheetFormatPr defaultRowHeight="15" x14ac:dyDescent="0.25"/>
  <sheetData>
    <row r="25" spans="5:5" x14ac:dyDescent="0.25">
      <c r="E25">
        <v>4600000</v>
      </c>
    </row>
    <row r="26" spans="5:5" x14ac:dyDescent="0.25">
      <c r="E26">
        <f>E25/675</f>
        <v>6814.8148148148148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zoomScale="85" zoomScaleNormal="85" workbookViewId="0">
      <selection activeCell="H23" sqref="H23"/>
    </sheetView>
  </sheetViews>
  <sheetFormatPr defaultRowHeight="15" x14ac:dyDescent="0.25"/>
  <sheetData>
    <row r="26" spans="8:8" x14ac:dyDescent="0.25">
      <c r="H26">
        <v>6500000</v>
      </c>
    </row>
    <row r="27" spans="8:8" x14ac:dyDescent="0.25">
      <c r="H27">
        <f>H26/1000</f>
        <v>6500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9:G20"/>
  <sheetViews>
    <sheetView zoomScaleNormal="100" workbookViewId="0">
      <selection activeCell="I21" sqref="I21"/>
    </sheetView>
  </sheetViews>
  <sheetFormatPr defaultRowHeight="15" x14ac:dyDescent="0.25"/>
  <sheetData>
    <row r="19" spans="6:7" x14ac:dyDescent="0.25">
      <c r="F19">
        <v>6000000</v>
      </c>
    </row>
    <row r="20" spans="6:7" x14ac:dyDescent="0.25">
      <c r="F20">
        <f>F19/1600</f>
        <v>3750</v>
      </c>
      <c r="G20">
        <f>F20*1.35</f>
        <v>5062.5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abSelected="1" workbookViewId="0">
      <selection activeCell="F24" sqref="F24"/>
    </sheetView>
  </sheetViews>
  <sheetFormatPr defaultRowHeight="15" x14ac:dyDescent="0.25"/>
  <sheetData>
    <row r="22" spans="5:6" x14ac:dyDescent="0.25">
      <c r="E22">
        <v>6500000</v>
      </c>
    </row>
    <row r="23" spans="5:6" x14ac:dyDescent="0.25">
      <c r="E23">
        <f>E22/1300</f>
        <v>5000</v>
      </c>
      <c r="F23">
        <f>E23*1.35</f>
        <v>6750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Sheet3</vt:lpstr>
      <vt:lpstr>Sheet4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2024-02-17T07:47:18Z</dcterms:modified>
</cp:coreProperties>
</file>