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6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4"/>
  <c r="J3"/>
  <c r="I3"/>
  <c r="E3"/>
  <c r="B3"/>
  <c r="C3" s="1"/>
  <c r="D3" s="1"/>
  <c r="A3"/>
  <c r="Q2"/>
  <c r="B2" s="1"/>
  <c r="C2" s="1"/>
  <c r="D2" s="1"/>
  <c r="P2"/>
  <c r="J2"/>
  <c r="I2"/>
  <c r="E2"/>
  <c r="A2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C23" i="23"/>
  <c r="P8" i="4"/>
  <c r="Q8" s="1"/>
  <c r="B8" s="1"/>
  <c r="J8"/>
  <c r="I8"/>
  <c r="E8"/>
  <c r="A8"/>
  <c r="P7"/>
  <c r="Q7" s="1"/>
  <c r="B7" s="1"/>
  <c r="J7"/>
  <c r="I7"/>
  <c r="E7"/>
  <c r="A7"/>
  <c r="G3" l="1"/>
  <c r="G2"/>
  <c r="F2"/>
  <c r="F3"/>
  <c r="H2"/>
  <c r="H3"/>
  <c r="F5"/>
  <c r="C5"/>
  <c r="F4"/>
  <c r="C4"/>
  <c r="F6"/>
  <c r="C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6" l="1"/>
  <c r="D6"/>
  <c r="H6" s="1"/>
  <c r="G4"/>
  <c r="D4"/>
  <c r="H4" s="1"/>
  <c r="G5"/>
  <c r="D5"/>
  <c r="H5" s="1"/>
  <c r="G8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O9"/>
  <c r="L28"/>
  <c r="L23"/>
  <c r="L24"/>
  <c r="L25"/>
  <c r="L26"/>
  <c r="L27"/>
  <c r="L31"/>
  <c r="L22"/>
  <c r="L10"/>
  <c r="L9"/>
  <c r="N9"/>
  <c r="M8"/>
  <c r="M7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<sst xmlns="http://schemas.openxmlformats.org/spreadsheetml/2006/main" count="164" uniqueCount="123">
  <si>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</si>
  <si>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</si>
  <si>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</si>
  <si>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</si>
  <si>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</si>
  <si>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</si>
  <si>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</si>
  <si>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</si>
  <si>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</si>
  <si>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</si>
  <si>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</si>
  <si>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</si>
  <si>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</si>
  <si>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</si>
  <si>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</si>
  <si>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</si>
  <si>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</si>
  <si>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</si>
  <si>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</si>
  <si>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</si>
  <si>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</si>
  <si>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</si>
  <si>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</si>
  <si>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</si>
  <si>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</si>
  <si>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</si>
  <si>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</si>
  <si>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</si>
  <si>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</si>
  <si>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</si>
  <si>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</si>
  <si>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</si>
  <si>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</si>
  <si>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</si>
  <si>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</si>
  <si>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</si>
  <si>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</si>
  <si>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</si>
  <si>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</si>
  <si>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</si>
  <si>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</si>
  <si>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</si>
  <si>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</si>
  <si>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</si>
  <si>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</si>
  <si>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</si>
  <si>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</si>
  <si>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</si>
  <si>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</si>
  <si>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</si>
  <si>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</si>
  <si>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</si>
  <si>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</si>
  <si>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</si>
  <si>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</si>
  <si>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</si>
  <si>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</si>
  <si>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</si>
  <si>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</si>
  <si>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</si>
  <si>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</si>
  <si>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</si>
  <si>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</si>
  <si>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</si>
  <si>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</si>
  <si>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</si>
  <si>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</si>
  <si>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</si>
  <si>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</si>
  <si>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</si>
  <si>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</si>
  <si>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</si>
  <si>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</si>
  <si>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</si>
  <si>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</si>
  <si>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</si>
  <si>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</si>
  <si>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</si>
  <si>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</si>
  <si>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</si>
  <si>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</si>
  <si>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</si>
  <si>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</si>
  <si>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</si>
  <si>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</si>
  <si>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</si>
  <si>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</si>
  <si>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</si>
  <si>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</si>
  <si>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</si>
  <si>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</si>
  <si>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</si>
  <si>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</si>
  <si>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</si>
  <si>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</si>
  <si>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</si>
  <si>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</si>
  <si>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</si>
  <si>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</si>
  <si>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</si>
  <si>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</si>
  <si>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</si>
  <si>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</si>
  <si>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</si>
  <si>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</si>
  <si>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</si>
  <si>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</si>
  <si>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</si>
  <si>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</si>
  <si>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</si>
  <si>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</si>
  <si>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</si>
  <si>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</si>
  <si>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</si>
  <si>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</si>
  <si>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</si>
  <si>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</si>
  <si>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</si>
  <si>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</si>
  <si>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rate on BA</t>
  </si>
  <si>
    <t>BA</t>
  </si>
  <si>
    <t>Pass</t>
  </si>
  <si>
    <t>BED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</si>
</sst>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100633</xdr:colOff>
      <xdr:row>2</xdr:row>
      <xdr:rowOff>156541</xdr:rowOff>
    </xdr:from>
    <xdr:to>
      <xdr:col>10</xdr:col>
      <xdr:colOff>186359</xdr:colOff>
      <xdr:row>22</xdr:row>
      <xdr:rowOff>72473</xdr:rowOff>
    </xdr:to>
    <xdr:pic>
      <xdr:nvPicPr>
        <xdr:cNvPr id="2" name="Picture 1" descr="WhatsApp Image 2024-02-17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633" y="537541"/>
          <a:ext cx="6214856" cy="372593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180975</xdr:rowOff>
    </xdr:from>
    <xdr:to>
      <xdr:col>10</xdr:col>
      <xdr:colOff>314325</xdr:colOff>
      <xdr:row>23</xdr:row>
      <xdr:rowOff>133350</xdr:rowOff>
    </xdr:to>
    <xdr:pic>
      <xdr:nvPicPr>
        <xdr:cNvPr id="2" name="Picture 1" descr="WhatsApp Image 2024-02-17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371475"/>
          <a:ext cx="6181725" cy="4143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51035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49000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49000</v>
      </c>
      <c r="D5" s="56" t="s">
        <v>61</v>
      </c>
      <c r="E5" s="57">
        <f>ROUND(C5/10.764,0)</f>
        <v>4552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15000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34000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0.34</v>
      </c>
      <c r="D8" s="98">
        <f>1-C8</f>
        <v>0.65999999999999992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22440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37440</v>
      </c>
      <c r="D10" s="56" t="s">
        <v>61</v>
      </c>
      <c r="E10" s="57">
        <f>ROUND(C10/10.764,0)</f>
        <v>3478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26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558000</v>
      </c>
      <c r="C17" s="71">
        <v>279</v>
      </c>
      <c r="D17" s="71"/>
      <c r="E17" s="71">
        <f>E10*C17</f>
        <v>970362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0" si="0">H16*I16</f>
        <v>112.11</v>
      </c>
    </row>
    <row r="17" spans="7:19">
      <c r="G17" s="71" t="s">
        <v>122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121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topLeftCell="A10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12000</v>
      </c>
      <c r="D3" s="20" t="s">
        <v>119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10000</v>
      </c>
      <c r="D5" s="22"/>
      <c r="F5" s="74"/>
      <c r="G5" s="74"/>
      <c r="H5" s="120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34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26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51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0.51</v>
      </c>
      <c r="D11" s="26"/>
      <c r="F11" s="74"/>
      <c r="G11" s="74"/>
    </row>
    <row r="12" spans="1:16">
      <c r="A12" s="15" t="s">
        <v>21</v>
      </c>
      <c r="B12" s="18"/>
      <c r="C12" s="19">
        <f>C6*C11</f>
        <v>1020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980</v>
      </c>
      <c r="D13" s="22"/>
      <c r="F13" s="74"/>
      <c r="G13" s="74"/>
    </row>
    <row r="14" spans="1:16">
      <c r="A14" s="15" t="s">
        <v>15</v>
      </c>
      <c r="B14" s="18"/>
      <c r="C14" s="19">
        <f>C5</f>
        <v>10000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10980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120</v>
      </c>
      <c r="B18" s="7"/>
      <c r="C18" s="72">
        <v>279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3063420</v>
      </c>
      <c r="D19" s="74" t="s">
        <v>68</v>
      </c>
      <c r="E19" s="29"/>
      <c r="F19" s="74" t="s">
        <v>68</v>
      </c>
      <c r="G19" s="74"/>
      <c r="N19" s="10">
        <f>N18*N17</f>
        <v>1372294</v>
      </c>
    </row>
    <row r="20" spans="1:16">
      <c r="A20" s="15"/>
      <c r="B20" s="53">
        <f>C20*80%</f>
        <v>2328199.2000000002</v>
      </c>
      <c r="C20" s="30">
        <f>C19*95%</f>
        <v>2910249</v>
      </c>
      <c r="D20" s="74" t="s">
        <v>24</v>
      </c>
      <c r="E20" s="30"/>
      <c r="F20" s="74" t="s">
        <v>24</v>
      </c>
      <c r="G20" s="74"/>
    </row>
    <row r="21" spans="1:16">
      <c r="A21" s="15"/>
      <c r="C21" s="30">
        <f>C19*80%</f>
        <v>2450736</v>
      </c>
      <c r="D21" s="74" t="s">
        <v>25</v>
      </c>
      <c r="E21" s="30"/>
      <c r="F21" s="74" t="s">
        <v>25</v>
      </c>
      <c r="G21" s="74"/>
    </row>
    <row r="22" spans="1:16">
      <c r="A22" s="15"/>
      <c r="F22" s="74"/>
      <c r="G22" s="74"/>
      <c r="J22">
        <v>15</v>
      </c>
      <c r="K22">
        <v>10</v>
      </c>
      <c r="L22">
        <f>K22*J22</f>
        <v>150</v>
      </c>
    </row>
    <row r="23" spans="1:16">
      <c r="A23" s="31" t="s">
        <v>26</v>
      </c>
      <c r="B23" s="32"/>
      <c r="C23" s="33">
        <f>C18*2000</f>
        <v>558000</v>
      </c>
      <c r="D23" s="33">
        <f>D4*D18</f>
        <v>0</v>
      </c>
      <c r="J23">
        <v>10</v>
      </c>
      <c r="K23">
        <v>9</v>
      </c>
      <c r="L23" s="71">
        <f t="shared" ref="L23:L31" si="0">K23*J23</f>
        <v>90</v>
      </c>
    </row>
    <row r="24" spans="1:16">
      <c r="A24" s="15" t="s">
        <v>27</v>
      </c>
      <c r="J24">
        <v>9</v>
      </c>
      <c r="K24">
        <v>8</v>
      </c>
      <c r="L24" s="71">
        <f t="shared" si="0"/>
        <v>72</v>
      </c>
    </row>
    <row r="25" spans="1:16">
      <c r="A25" s="34" t="s">
        <v>28</v>
      </c>
      <c r="B25" s="16"/>
      <c r="C25" s="30">
        <f>C19*0.025/12</f>
        <v>6382.125</v>
      </c>
      <c r="D25" s="30"/>
      <c r="J25">
        <v>6</v>
      </c>
      <c r="K25">
        <v>4</v>
      </c>
      <c r="L25" s="71">
        <f t="shared" si="0"/>
        <v>24</v>
      </c>
    </row>
    <row r="26" spans="1:16">
      <c r="C26" s="30"/>
      <c r="D26" s="30"/>
      <c r="J26">
        <v>4</v>
      </c>
      <c r="K26">
        <v>4</v>
      </c>
      <c r="L26" s="71">
        <f t="shared" si="0"/>
        <v>16</v>
      </c>
    </row>
    <row r="27" spans="1:16">
      <c r="C27" s="30"/>
      <c r="D27" s="30"/>
      <c r="J27">
        <v>9</v>
      </c>
      <c r="K27">
        <v>4</v>
      </c>
      <c r="L27" s="71">
        <f t="shared" si="0"/>
        <v>36</v>
      </c>
    </row>
    <row r="28" spans="1:16">
      <c r="C28"/>
      <c r="D28"/>
      <c r="L28" s="71">
        <f>SUM(L22:L27)</f>
        <v>388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129.86111111111111</v>
      </c>
      <c r="C2" s="4">
        <f t="shared" ref="C2:C3" si="2">B2*1.2</f>
        <v>155.83333333333334</v>
      </c>
      <c r="D2" s="4">
        <f t="shared" ref="D2:D3" si="3">C2*1.2</f>
        <v>187</v>
      </c>
      <c r="E2" s="5">
        <f t="shared" ref="E2:E3" si="4">R2</f>
        <v>2180000</v>
      </c>
      <c r="F2" s="4">
        <f t="shared" ref="F2:F3" si="5">ROUND((E2/B2),0)</f>
        <v>16787</v>
      </c>
      <c r="G2" s="4">
        <f t="shared" ref="G2:G3" si="6">ROUND((E2/C2),0)</f>
        <v>13989</v>
      </c>
      <c r="H2" s="4">
        <f t="shared" ref="H2:H3" si="7">ROUND((E2/D2),0)</f>
        <v>11658</v>
      </c>
      <c r="I2" s="4">
        <f t="shared" ref="I2:I3" si="8">T2</f>
        <v>0</v>
      </c>
      <c r="J2" s="4">
        <f t="shared" ref="J2:J3" si="9">U2</f>
        <v>0</v>
      </c>
      <c r="K2" s="71"/>
      <c r="L2" s="71"/>
      <c r="M2" s="71"/>
      <c r="N2" s="71"/>
      <c r="O2" s="71">
        <v>187</v>
      </c>
      <c r="P2" s="71">
        <f>O2/1.2</f>
        <v>155.83333333333334</v>
      </c>
      <c r="Q2" s="71">
        <f t="shared" ref="Q2:Q3" si="10">P2/1.2</f>
        <v>129.86111111111111</v>
      </c>
      <c r="R2" s="2">
        <v>2180000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350</v>
      </c>
      <c r="C3" s="4">
        <f t="shared" si="2"/>
        <v>420</v>
      </c>
      <c r="D3" s="4">
        <f t="shared" si="3"/>
        <v>504</v>
      </c>
      <c r="E3" s="5">
        <f t="shared" si="4"/>
        <v>8000000</v>
      </c>
      <c r="F3" s="4">
        <f t="shared" si="5"/>
        <v>22857</v>
      </c>
      <c r="G3" s="4">
        <f t="shared" si="6"/>
        <v>19048</v>
      </c>
      <c r="H3" s="4">
        <f t="shared" si="7"/>
        <v>15873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350</v>
      </c>
      <c r="R3" s="2">
        <v>8000000</v>
      </c>
      <c r="S3" s="2"/>
      <c r="T3" s="2"/>
      <c r="AE3" s="65"/>
    </row>
    <row r="4" spans="1:35">
      <c r="A4" s="4">
        <f t="shared" ref="A2:A6" si="11">N4</f>
        <v>0</v>
      </c>
      <c r="B4" s="4">
        <f t="shared" ref="B2:B6" si="12">Q4</f>
        <v>0</v>
      </c>
      <c r="C4" s="4">
        <f t="shared" ref="C2:C6" si="13">B4*1.2</f>
        <v>0</v>
      </c>
      <c r="D4" s="4">
        <f t="shared" ref="D2:D6" si="14">C4*1.2</f>
        <v>0</v>
      </c>
      <c r="E4" s="5">
        <f t="shared" ref="E2:E6" si="15">R4</f>
        <v>0</v>
      </c>
      <c r="F4" s="4" t="e">
        <f t="shared" ref="F2:F6" si="16">ROUND((E4/B4),0)</f>
        <v>#DIV/0!</v>
      </c>
      <c r="G4" s="4" t="e">
        <f t="shared" ref="G2:G6" si="17">ROUND((E4/C4),0)</f>
        <v>#DIV/0!</v>
      </c>
      <c r="H4" s="4" t="e">
        <f t="shared" ref="H2:H6" si="18">ROUND((E4/D4),0)</f>
        <v>#DIV/0!</v>
      </c>
      <c r="I4" s="4">
        <f t="shared" ref="I2:I6" si="19">T4</f>
        <v>0</v>
      </c>
      <c r="J4" s="4">
        <f t="shared" ref="J2:J6" si="20">U4</f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2:Q6" si="21">P4/1.2</f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21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f t="shared" ref="P6" si="22">O6/1.2</f>
        <v>0</v>
      </c>
      <c r="Q6" s="71">
        <f t="shared" si="21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23">N7</f>
        <v>0</v>
      </c>
      <c r="B7" s="4">
        <f t="shared" ref="B7:B8" si="24">Q7</f>
        <v>0</v>
      </c>
      <c r="C7" s="4">
        <f t="shared" ref="C7:C8" si="25">B7*1.2</f>
        <v>0</v>
      </c>
      <c r="D7" s="4">
        <f t="shared" ref="D7:D8" si="26">C7*1.2</f>
        <v>0</v>
      </c>
      <c r="E7" s="5">
        <f t="shared" ref="E7:E8" si="27">R7</f>
        <v>0</v>
      </c>
      <c r="F7" s="4" t="e">
        <f t="shared" ref="F7:F8" si="28">ROUND((E7/B7),0)</f>
        <v>#DIV/0!</v>
      </c>
      <c r="G7" s="4" t="e">
        <f t="shared" ref="G7:G8" si="29">ROUND((E7/C7),0)</f>
        <v>#DIV/0!</v>
      </c>
      <c r="H7" s="4" t="e">
        <f t="shared" ref="H7:H8" si="30">ROUND((E7/D7),0)</f>
        <v>#DIV/0!</v>
      </c>
      <c r="I7" s="4">
        <f t="shared" ref="I7:I8" si="31">T7</f>
        <v>0</v>
      </c>
      <c r="J7" s="4">
        <f t="shared" ref="J7:J8" si="32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33">P7/1.2</f>
        <v>0</v>
      </c>
      <c r="R7" s="2">
        <v>0</v>
      </c>
      <c r="S7" s="2"/>
      <c r="T7" s="2"/>
    </row>
    <row r="8" spans="1:35">
      <c r="A8" s="4">
        <f t="shared" si="23"/>
        <v>0</v>
      </c>
      <c r="B8" s="4">
        <f t="shared" si="24"/>
        <v>0</v>
      </c>
      <c r="C8" s="4">
        <f t="shared" si="25"/>
        <v>0</v>
      </c>
      <c r="D8" s="4">
        <f t="shared" si="26"/>
        <v>0</v>
      </c>
      <c r="E8" s="5">
        <f t="shared" si="27"/>
        <v>0</v>
      </c>
      <c r="F8" s="4" t="e">
        <f t="shared" si="28"/>
        <v>#DIV/0!</v>
      </c>
      <c r="G8" s="4" t="e">
        <f t="shared" si="29"/>
        <v>#DIV/0!</v>
      </c>
      <c r="H8" s="4" t="e">
        <f t="shared" si="30"/>
        <v>#DIV/0!</v>
      </c>
      <c r="I8" s="4">
        <f t="shared" si="31"/>
        <v>0</v>
      </c>
      <c r="J8" s="4">
        <f t="shared" si="32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33"/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K9" s="71"/>
      <c r="L9" s="71"/>
      <c r="M9" s="71"/>
      <c r="N9" s="71"/>
      <c r="O9" s="71">
        <v>0</v>
      </c>
      <c r="P9" s="71">
        <f t="shared" ref="P9" si="44">O9/1.2</f>
        <v>0</v>
      </c>
      <c r="Q9" s="71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ref="P12:P13" si="46">O12/1.2</f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6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 t="shared" ref="P15" si="47">O15/1.2</f>
        <v>0</v>
      </c>
      <c r="Q15" s="71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I12" sqref="E9: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Measurment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2024-02-17T07:10:18Z</dcterms:modified>
</cp:coreProperties>
</file>