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 Checking Cases\Eco Green Breeders Private Limited - Bhagora - Commercial Land &amp; Building\15.02.2024\"/>
    </mc:Choice>
  </mc:AlternateContent>
  <xr:revisionPtr revIDLastSave="0" documentId="13_ncr:1_{3D1B89B3-99E0-4E93-A23D-6154C02F3FF1}" xr6:coauthVersionLast="47" xr6:coauthVersionMax="47" xr10:uidLastSave="{00000000-0000-0000-0000-000000000000}"/>
  <bookViews>
    <workbookView xWindow="-120" yWindow="-120" windowWidth="29040" windowHeight="15720" xr2:uid="{3FC03FBF-350B-4323-B5EB-3CBFC798B0DA}"/>
  </bookViews>
  <sheets>
    <sheet name="Sheet1" sheetId="1" r:id="rId1"/>
    <sheet name="Additional Are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V47" i="1"/>
  <c r="K49" i="1"/>
  <c r="L49" i="1" s="1"/>
  <c r="K33" i="1"/>
  <c r="O33" i="1" s="1"/>
  <c r="K37" i="1"/>
  <c r="L37" i="1" s="1"/>
  <c r="K23" i="1"/>
  <c r="L23" i="1" s="1"/>
  <c r="K28" i="1"/>
  <c r="L28" i="1" s="1"/>
  <c r="E47" i="1"/>
  <c r="F47" i="1" s="1"/>
  <c r="K45" i="1"/>
  <c r="K44" i="1"/>
  <c r="E45" i="1"/>
  <c r="F45" i="1" s="1"/>
  <c r="E44" i="1"/>
  <c r="F44" i="1" s="1"/>
  <c r="K42" i="1"/>
  <c r="L42" i="1" s="1"/>
  <c r="E42" i="1"/>
  <c r="F42" i="1" s="1"/>
  <c r="K39" i="1"/>
  <c r="E39" i="1"/>
  <c r="F39" i="1" s="1"/>
  <c r="K40" i="1"/>
  <c r="L40" i="1" s="1"/>
  <c r="N40" i="1" s="1"/>
  <c r="E37" i="1"/>
  <c r="F37" i="1" s="1"/>
  <c r="O37" i="1" s="1"/>
  <c r="K31" i="1"/>
  <c r="O31" i="1" s="1"/>
  <c r="K30" i="1"/>
  <c r="L30" i="1" s="1"/>
  <c r="E30" i="1"/>
  <c r="F30" i="1" s="1"/>
  <c r="E28" i="1"/>
  <c r="F28" i="1" s="1"/>
  <c r="K25" i="1"/>
  <c r="L25" i="1" s="1"/>
  <c r="E3" i="2"/>
  <c r="D3" i="2"/>
  <c r="E26" i="1"/>
  <c r="F26" i="1" s="1"/>
  <c r="E25" i="1"/>
  <c r="F25" i="1" s="1"/>
  <c r="E23" i="1"/>
  <c r="F23" i="1" s="1"/>
  <c r="K21" i="1"/>
  <c r="L21" i="1" s="1"/>
  <c r="E21" i="1"/>
  <c r="F21" i="1" s="1"/>
  <c r="E19" i="1"/>
  <c r="F19" i="1" s="1"/>
  <c r="E18" i="1"/>
  <c r="F18" i="1" s="1"/>
  <c r="E17" i="1"/>
  <c r="F17" i="1" s="1"/>
  <c r="K15" i="1"/>
  <c r="L15" i="1" s="1"/>
  <c r="E15" i="1"/>
  <c r="F15" i="1" s="1"/>
  <c r="K13" i="1"/>
  <c r="L13" i="1" s="1"/>
  <c r="E13" i="1"/>
  <c r="F13" i="1" s="1"/>
  <c r="K12" i="1"/>
  <c r="L12" i="1" s="1"/>
  <c r="E12" i="1"/>
  <c r="F12" i="1" s="1"/>
  <c r="K10" i="1"/>
  <c r="L10" i="1" s="1"/>
  <c r="E10" i="1"/>
  <c r="F10" i="1" s="1"/>
  <c r="K9" i="1"/>
  <c r="L9" i="1" s="1"/>
  <c r="E9" i="1"/>
  <c r="F9" i="1" s="1"/>
  <c r="K7" i="1"/>
  <c r="L7" i="1" s="1"/>
  <c r="E7" i="1"/>
  <c r="F7" i="1" s="1"/>
  <c r="K6" i="1"/>
  <c r="L6" i="1" s="1"/>
  <c r="E6" i="1"/>
  <c r="F6" i="1" s="1"/>
  <c r="K4" i="1"/>
  <c r="L4" i="1" s="1"/>
  <c r="E4" i="1"/>
  <c r="F4" i="1" s="1"/>
  <c r="K3" i="1"/>
  <c r="L3" i="1" s="1"/>
  <c r="E3" i="1"/>
  <c r="F3" i="1" s="1"/>
  <c r="L33" i="1" l="1"/>
  <c r="N33" i="1" s="1"/>
  <c r="O28" i="1"/>
  <c r="N21" i="1"/>
  <c r="O45" i="1"/>
  <c r="N37" i="1"/>
  <c r="N25" i="1"/>
  <c r="N30" i="1"/>
  <c r="N42" i="1"/>
  <c r="N15" i="1"/>
  <c r="N28" i="1"/>
  <c r="O12" i="1"/>
  <c r="O44" i="1"/>
  <c r="L44" i="1"/>
  <c r="N44" i="1" s="1"/>
  <c r="L45" i="1"/>
  <c r="N45" i="1" s="1"/>
  <c r="O21" i="1"/>
  <c r="O15" i="1"/>
  <c r="O25" i="1"/>
  <c r="N3" i="1"/>
  <c r="O30" i="1"/>
  <c r="O3" i="1"/>
  <c r="N6" i="1"/>
  <c r="N9" i="1"/>
  <c r="N12" i="1"/>
  <c r="O39" i="1"/>
  <c r="O42" i="1"/>
  <c r="L39" i="1"/>
  <c r="N39" i="1" s="1"/>
  <c r="O40" i="1"/>
  <c r="L31" i="1"/>
  <c r="N31" i="1" s="1"/>
  <c r="O13" i="1"/>
  <c r="N13" i="1"/>
  <c r="O10" i="1"/>
  <c r="O9" i="1"/>
  <c r="N10" i="1"/>
  <c r="O7" i="1"/>
  <c r="O6" i="1"/>
  <c r="N7" i="1"/>
  <c r="O4" i="1"/>
  <c r="N4" i="1"/>
</calcChain>
</file>

<file path=xl/sharedStrings.xml><?xml version="1.0" encoding="utf-8"?>
<sst xmlns="http://schemas.openxmlformats.org/spreadsheetml/2006/main" count="172" uniqueCount="61">
  <si>
    <t>As per approved Plan</t>
  </si>
  <si>
    <t>Name of Strucutre</t>
  </si>
  <si>
    <t>Width</t>
  </si>
  <si>
    <t>As per Site Inspection</t>
  </si>
  <si>
    <t>Area in Sq. M.</t>
  </si>
  <si>
    <t>Area in Sq. Ft.</t>
  </si>
  <si>
    <t>Layour Shed</t>
  </si>
  <si>
    <t>Length</t>
  </si>
  <si>
    <t>Tin Shed 1</t>
  </si>
  <si>
    <t>Difference in Sq. M.</t>
  </si>
  <si>
    <t>Difference in Sq. Ft.</t>
  </si>
  <si>
    <t>Roofing</t>
  </si>
  <si>
    <t>R.C.C Slab</t>
  </si>
  <si>
    <t xml:space="preserve">A.C. Sheet </t>
  </si>
  <si>
    <t>Old</t>
  </si>
  <si>
    <t>Tin Shed 2</t>
  </si>
  <si>
    <t>Floor</t>
  </si>
  <si>
    <t>Ground Floor</t>
  </si>
  <si>
    <t>First Floor</t>
  </si>
  <si>
    <t>Tin Shed 3</t>
  </si>
  <si>
    <t>Tin Shed 4</t>
  </si>
  <si>
    <t>Work progress Status</t>
  </si>
  <si>
    <t>New</t>
  </si>
  <si>
    <t>Under Construction</t>
  </si>
  <si>
    <t>Feed Godown</t>
  </si>
  <si>
    <t>Remarks</t>
  </si>
  <si>
    <t>Additional Area Difference</t>
  </si>
  <si>
    <t>Less Area Difference</t>
  </si>
  <si>
    <t>Feed Godown &amp; Plant Tin Shed</t>
  </si>
  <si>
    <t>Electric Room</t>
  </si>
  <si>
    <t>Power House</t>
  </si>
  <si>
    <t>Generator Room</t>
  </si>
  <si>
    <t>Not Constructed on Site</t>
  </si>
  <si>
    <t>Store Room</t>
  </si>
  <si>
    <t xml:space="preserve">Location and Additional Area Difference </t>
  </si>
  <si>
    <t>Cold Room (Eggs)</t>
  </si>
  <si>
    <t>Office &amp; Manager Room</t>
  </si>
  <si>
    <t>D.G. Room</t>
  </si>
  <si>
    <t>Office</t>
  </si>
  <si>
    <t>Not Constructed</t>
  </si>
  <si>
    <t>Feed Shed</t>
  </si>
  <si>
    <t>Grower Shed</t>
  </si>
  <si>
    <t>Not in the approved Plan</t>
  </si>
  <si>
    <t>Chick Shed</t>
  </si>
  <si>
    <t>Workers Residence</t>
  </si>
  <si>
    <t>Toilets for Workers</t>
  </si>
  <si>
    <t xml:space="preserve">Location and Less Area Difference </t>
  </si>
  <si>
    <t>Super Visor Residence</t>
  </si>
  <si>
    <t>Brick work is in progress</t>
  </si>
  <si>
    <t>Photo</t>
  </si>
  <si>
    <t>Canteen</t>
  </si>
  <si>
    <t>Hatchery Building</t>
  </si>
  <si>
    <t>A part of Labour Room</t>
  </si>
  <si>
    <t>Constructed as a part of Labour Room at differanct location</t>
  </si>
  <si>
    <t>Brooder Shed</t>
  </si>
  <si>
    <t>Constructed in two parts - Part 1</t>
  </si>
  <si>
    <t>Part 2</t>
  </si>
  <si>
    <t>Wash room Dress Cleaning</t>
  </si>
  <si>
    <t>bathroom for workers</t>
  </si>
  <si>
    <t>Mess</t>
  </si>
  <si>
    <t>Coldroom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</si>
</sst>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2" fontId="0" fillId="0" borderId="0" xfId="0" applyNumberFormat="1" applyAlignment="1">
      <alignment vertical="top" wrapText="1"/>
    </xf>
    <xf numFmtId="43" fontId="0" fillId="0" borderId="0" xfId="1" applyNumberFormat="1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D608-1968-4378-887A-255226AC2761}">
  <dimension ref="A1:V71"/>
  <sheetViews>
    <sheetView tabSelected="1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H28" sqref="H28"/>
    </sheetView>
  </sheetViews>
  <sheetFormatPr defaultRowHeight="15" x14ac:dyDescent="0.25"/>
  <cols>
    <col min="1" max="1" width="17.42578125" style="4" bestFit="1" customWidth="1"/>
    <col min="2" max="2" width="17.42578125" style="4" customWidth="1"/>
    <col min="3" max="3" width="10.7109375" style="4" customWidth="1"/>
    <col min="4" max="4" width="9.140625" style="4"/>
    <col min="5" max="5" width="8.85546875" style="4" customWidth="1"/>
    <col min="6" max="6" width="8.42578125" style="4" customWidth="1"/>
    <col min="7" max="7" width="9.140625" style="4"/>
    <col min="8" max="8" width="14.42578125" style="4" customWidth="1"/>
    <col min="9" max="9" width="10" style="4" customWidth="1"/>
    <col min="10" max="10" width="9.140625" style="4"/>
    <col min="11" max="11" width="10" style="4" bestFit="1" customWidth="1"/>
    <col min="12" max="12" width="10" style="4" customWidth="1"/>
    <col min="13" max="13" width="9.140625" style="4"/>
    <col min="14" max="14" width="12.5703125" style="4" customWidth="1"/>
    <col min="15" max="15" width="11.42578125" style="4" customWidth="1"/>
    <col min="16" max="16" width="10.5703125" style="4" bestFit="1" customWidth="1"/>
    <col min="17" max="17" width="14" style="4" customWidth="1"/>
    <col min="18" max="18" width="15.140625" style="4" bestFit="1" customWidth="1"/>
    <col min="19" max="16384" width="9.140625" style="4"/>
  </cols>
  <sheetData>
    <row r="1" spans="1:19" ht="60" x14ac:dyDescent="0.25">
      <c r="A1" s="7"/>
      <c r="B1" s="7"/>
      <c r="C1" s="7" t="s">
        <v>0</v>
      </c>
      <c r="D1" s="7"/>
      <c r="E1" s="7"/>
      <c r="F1" s="7"/>
      <c r="G1" s="7"/>
      <c r="H1" s="7"/>
      <c r="I1" s="7" t="s">
        <v>3</v>
      </c>
      <c r="J1" s="7"/>
      <c r="K1" s="7"/>
      <c r="L1" s="7"/>
      <c r="M1" s="7"/>
      <c r="N1" s="7"/>
      <c r="O1" s="7"/>
    </row>
    <row r="2" spans="1:19" ht="30" x14ac:dyDescent="0.25">
      <c r="A2" s="7" t="s">
        <v>1</v>
      </c>
      <c r="B2" s="7" t="s">
        <v>16</v>
      </c>
      <c r="C2" s="7" t="s">
        <v>2</v>
      </c>
      <c r="D2" s="7" t="s">
        <v>7</v>
      </c>
      <c r="E2" s="7" t="s">
        <v>4</v>
      </c>
      <c r="F2" s="7" t="s">
        <v>5</v>
      </c>
      <c r="G2" s="7"/>
      <c r="H2" s="7" t="s">
        <v>1</v>
      </c>
      <c r="I2" s="7" t="s">
        <v>2</v>
      </c>
      <c r="J2" s="7" t="s">
        <v>7</v>
      </c>
      <c r="K2" s="7" t="s">
        <v>5</v>
      </c>
      <c r="L2" s="7" t="s">
        <v>4</v>
      </c>
      <c r="M2" s="7"/>
      <c r="N2" s="7" t="s">
        <v>9</v>
      </c>
      <c r="O2" s="7" t="s">
        <v>10</v>
      </c>
      <c r="P2" s="7" t="s">
        <v>11</v>
      </c>
      <c r="Q2" s="7" t="s">
        <v>21</v>
      </c>
      <c r="R2" s="7" t="s">
        <v>25</v>
      </c>
    </row>
    <row r="3" spans="1:19" ht="30" x14ac:dyDescent="0.25">
      <c r="A3" s="4" t="s">
        <v>6</v>
      </c>
      <c r="B3" s="4" t="s">
        <v>17</v>
      </c>
      <c r="C3" s="4">
        <v>11.58</v>
      </c>
      <c r="D3" s="4">
        <v>99.084999999999994</v>
      </c>
      <c r="E3" s="4">
        <f>C3*D3</f>
        <v>1147.4042999999999</v>
      </c>
      <c r="F3" s="4">
        <f>MROUND(E3*10.764,1)</f>
        <v>12351</v>
      </c>
      <c r="H3" s="4" t="s">
        <v>8</v>
      </c>
      <c r="I3" s="4">
        <v>42</v>
      </c>
      <c r="J3" s="4">
        <v>325</v>
      </c>
      <c r="K3" s="4">
        <f>I3*J3</f>
        <v>13650</v>
      </c>
      <c r="L3" s="8">
        <f>K3/10.764</f>
        <v>1268.1159420289855</v>
      </c>
      <c r="N3" s="4">
        <f>L3-E3</f>
        <v>120.71164202898558</v>
      </c>
      <c r="O3" s="4">
        <f>K3-F3</f>
        <v>1299</v>
      </c>
      <c r="P3" s="4" t="s">
        <v>12</v>
      </c>
      <c r="Q3" s="4" t="s">
        <v>14</v>
      </c>
      <c r="R3" s="4" t="s">
        <v>26</v>
      </c>
    </row>
    <row r="4" spans="1:19" ht="30" x14ac:dyDescent="0.25">
      <c r="B4" s="4" t="s">
        <v>18</v>
      </c>
      <c r="C4" s="4">
        <v>11.58</v>
      </c>
      <c r="D4" s="4">
        <v>99.084999999999994</v>
      </c>
      <c r="E4" s="4">
        <f>C4*D4</f>
        <v>1147.4042999999999</v>
      </c>
      <c r="F4" s="4">
        <f>MROUND(E4*10.764,1)</f>
        <v>12351</v>
      </c>
      <c r="I4" s="4">
        <v>42</v>
      </c>
      <c r="J4" s="4">
        <v>325</v>
      </c>
      <c r="K4" s="4">
        <f>I4*J4</f>
        <v>13650</v>
      </c>
      <c r="L4" s="8">
        <f t="shared" ref="L4" si="0">K4/10.764</f>
        <v>1268.1159420289855</v>
      </c>
      <c r="N4" s="4">
        <f>L4-E4</f>
        <v>120.71164202898558</v>
      </c>
      <c r="O4" s="4">
        <f>K4-F4</f>
        <v>1299</v>
      </c>
      <c r="P4" s="4" t="s">
        <v>13</v>
      </c>
      <c r="Q4" s="4" t="s">
        <v>14</v>
      </c>
      <c r="R4" s="4" t="s">
        <v>26</v>
      </c>
    </row>
    <row r="5" spans="1:19" x14ac:dyDescent="0.25">
      <c r="L5" s="8"/>
    </row>
    <row r="6" spans="1:19" ht="30" x14ac:dyDescent="0.25">
      <c r="A6" s="4" t="s">
        <v>6</v>
      </c>
      <c r="B6" s="4" t="s">
        <v>17</v>
      </c>
      <c r="C6" s="4">
        <v>11.58</v>
      </c>
      <c r="D6" s="4">
        <v>99.084999999999994</v>
      </c>
      <c r="E6" s="4">
        <f>C6*D6</f>
        <v>1147.4042999999999</v>
      </c>
      <c r="F6" s="4">
        <f>MROUND(E6*10.764,1)</f>
        <v>12351</v>
      </c>
      <c r="H6" s="4" t="s">
        <v>15</v>
      </c>
      <c r="I6" s="4">
        <v>42</v>
      </c>
      <c r="J6" s="4">
        <v>325</v>
      </c>
      <c r="K6" s="4">
        <f>I6*J6</f>
        <v>13650</v>
      </c>
      <c r="L6" s="8">
        <f t="shared" ref="L6:L15" si="1">K6/10.764</f>
        <v>1268.1159420289855</v>
      </c>
      <c r="N6" s="4">
        <f>L6-E6</f>
        <v>120.71164202898558</v>
      </c>
      <c r="O6" s="4">
        <f>K6-F6</f>
        <v>1299</v>
      </c>
      <c r="P6" s="4" t="s">
        <v>12</v>
      </c>
      <c r="Q6" s="4" t="s">
        <v>14</v>
      </c>
      <c r="R6" s="4" t="s">
        <v>26</v>
      </c>
    </row>
    <row r="7" spans="1:19" ht="30" x14ac:dyDescent="0.25">
      <c r="B7" s="4" t="s">
        <v>18</v>
      </c>
      <c r="C7" s="4">
        <v>11.58</v>
      </c>
      <c r="D7" s="4">
        <v>99.084999999999994</v>
      </c>
      <c r="E7" s="4">
        <f>C7*D7</f>
        <v>1147.4042999999999</v>
      </c>
      <c r="F7" s="4">
        <f>MROUND(E7*10.764,1)</f>
        <v>12351</v>
      </c>
      <c r="I7" s="4">
        <v>42</v>
      </c>
      <c r="J7" s="4">
        <v>325</v>
      </c>
      <c r="K7" s="4">
        <f>I7*J7</f>
        <v>13650</v>
      </c>
      <c r="L7" s="8">
        <f t="shared" si="1"/>
        <v>1268.1159420289855</v>
      </c>
      <c r="N7" s="4">
        <f>L7-E7</f>
        <v>120.71164202898558</v>
      </c>
      <c r="O7" s="4">
        <f>K7-F7</f>
        <v>1299</v>
      </c>
      <c r="P7" s="4" t="s">
        <v>13</v>
      </c>
      <c r="Q7" s="4" t="s">
        <v>14</v>
      </c>
      <c r="R7" s="4" t="s">
        <v>26</v>
      </c>
    </row>
    <row r="8" spans="1:19" x14ac:dyDescent="0.25">
      <c r="L8" s="8"/>
    </row>
    <row r="9" spans="1:19" ht="30" x14ac:dyDescent="0.25">
      <c r="A9" s="4" t="s">
        <v>6</v>
      </c>
      <c r="B9" s="4" t="s">
        <v>17</v>
      </c>
      <c r="C9" s="4">
        <v>11.58</v>
      </c>
      <c r="D9" s="4">
        <v>99.084999999999994</v>
      </c>
      <c r="E9" s="4">
        <f>C9*D9</f>
        <v>1147.4042999999999</v>
      </c>
      <c r="F9" s="4">
        <f>MROUND(E9*10.764,1)</f>
        <v>12351</v>
      </c>
      <c r="H9" s="4" t="s">
        <v>19</v>
      </c>
      <c r="I9" s="4">
        <v>42</v>
      </c>
      <c r="J9" s="4">
        <v>325</v>
      </c>
      <c r="K9" s="4">
        <f>I9*J9</f>
        <v>13650</v>
      </c>
      <c r="L9" s="8">
        <f t="shared" si="1"/>
        <v>1268.1159420289855</v>
      </c>
      <c r="N9" s="4">
        <f>L9-E9</f>
        <v>120.71164202898558</v>
      </c>
      <c r="O9" s="4">
        <f>K9-F9</f>
        <v>1299</v>
      </c>
      <c r="P9" s="4" t="s">
        <v>12</v>
      </c>
      <c r="Q9" s="4" t="s">
        <v>22</v>
      </c>
      <c r="R9" s="4" t="s">
        <v>26</v>
      </c>
    </row>
    <row r="10" spans="1:19" ht="30" x14ac:dyDescent="0.25">
      <c r="B10" s="4" t="s">
        <v>18</v>
      </c>
      <c r="C10" s="4">
        <v>11.58</v>
      </c>
      <c r="D10" s="4">
        <v>99.084999999999994</v>
      </c>
      <c r="E10" s="4">
        <f>C10*D10</f>
        <v>1147.4042999999999</v>
      </c>
      <c r="F10" s="4">
        <f>MROUND(E10*10.764,1)</f>
        <v>12351</v>
      </c>
      <c r="I10" s="4">
        <v>42</v>
      </c>
      <c r="J10" s="4">
        <v>325</v>
      </c>
      <c r="K10" s="4">
        <f>I10*J10</f>
        <v>13650</v>
      </c>
      <c r="L10" s="8">
        <f t="shared" si="1"/>
        <v>1268.1159420289855</v>
      </c>
      <c r="N10" s="4">
        <f>L10-E10</f>
        <v>120.71164202898558</v>
      </c>
      <c r="O10" s="4">
        <f>K10-F10</f>
        <v>1299</v>
      </c>
      <c r="P10" s="4" t="s">
        <v>13</v>
      </c>
      <c r="Q10" s="4" t="s">
        <v>22</v>
      </c>
      <c r="R10" s="4" t="s">
        <v>26</v>
      </c>
    </row>
    <row r="11" spans="1:19" x14ac:dyDescent="0.25">
      <c r="L11" s="8"/>
    </row>
    <row r="12" spans="1:19" ht="30" x14ac:dyDescent="0.25">
      <c r="A12" s="4" t="s">
        <v>6</v>
      </c>
      <c r="B12" s="4" t="s">
        <v>17</v>
      </c>
      <c r="C12" s="4">
        <v>11.58</v>
      </c>
      <c r="D12" s="4">
        <v>99.084999999999994</v>
      </c>
      <c r="E12" s="4">
        <f>C12*D12</f>
        <v>1147.4042999999999</v>
      </c>
      <c r="F12" s="4">
        <f>MROUND(E12*10.764,1)</f>
        <v>12351</v>
      </c>
      <c r="H12" s="4" t="s">
        <v>20</v>
      </c>
      <c r="I12" s="4">
        <v>42</v>
      </c>
      <c r="J12" s="4">
        <v>325</v>
      </c>
      <c r="K12" s="4">
        <f>I12*J12</f>
        <v>13650</v>
      </c>
      <c r="L12" s="8">
        <f t="shared" si="1"/>
        <v>1268.1159420289855</v>
      </c>
      <c r="N12" s="4">
        <f>L12-E12</f>
        <v>120.71164202898558</v>
      </c>
      <c r="O12" s="4">
        <f>K12-F12</f>
        <v>1299</v>
      </c>
      <c r="P12" s="4" t="s">
        <v>12</v>
      </c>
      <c r="Q12" s="4" t="s">
        <v>22</v>
      </c>
      <c r="R12" s="4" t="s">
        <v>26</v>
      </c>
    </row>
    <row r="13" spans="1:19" ht="60" x14ac:dyDescent="0.25">
      <c r="B13" s="4" t="s">
        <v>18</v>
      </c>
      <c r="C13" s="4">
        <v>11.58</v>
      </c>
      <c r="D13" s="4">
        <v>99.084999999999994</v>
      </c>
      <c r="E13" s="4">
        <f>C13*D13</f>
        <v>1147.4042999999999</v>
      </c>
      <c r="F13" s="4">
        <f>MROUND(E13*10.764,1)</f>
        <v>12351</v>
      </c>
      <c r="I13" s="4">
        <v>42</v>
      </c>
      <c r="J13" s="4">
        <v>325</v>
      </c>
      <c r="K13" s="4">
        <f>I13*J13</f>
        <v>13650</v>
      </c>
      <c r="L13" s="8">
        <f t="shared" si="1"/>
        <v>1268.1159420289855</v>
      </c>
      <c r="N13" s="4">
        <f>L13-E13</f>
        <v>120.71164202898558</v>
      </c>
      <c r="O13" s="4">
        <f>K13-F13</f>
        <v>1299</v>
      </c>
      <c r="P13" s="4" t="s">
        <v>13</v>
      </c>
      <c r="Q13" s="4" t="s">
        <v>23</v>
      </c>
      <c r="R13" s="4" t="s">
        <v>26</v>
      </c>
      <c r="S13" s="4" t="s">
        <v>48</v>
      </c>
    </row>
    <row r="14" spans="1:19" x14ac:dyDescent="0.25">
      <c r="L14" s="8"/>
    </row>
    <row r="15" spans="1:19" ht="45" x14ac:dyDescent="0.25">
      <c r="A15" s="4" t="s">
        <v>24</v>
      </c>
      <c r="B15" s="4" t="s">
        <v>17</v>
      </c>
      <c r="C15" s="4">
        <v>15.24</v>
      </c>
      <c r="D15" s="4">
        <v>30.48</v>
      </c>
      <c r="E15" s="4">
        <f>C15*D15</f>
        <v>464.51519999999999</v>
      </c>
      <c r="F15" s="4">
        <f>MROUND(E15*10.764,1)</f>
        <v>5000</v>
      </c>
      <c r="H15" s="4" t="s">
        <v>28</v>
      </c>
      <c r="I15" s="4">
        <v>60</v>
      </c>
      <c r="J15" s="4">
        <v>80</v>
      </c>
      <c r="K15" s="4">
        <f>I15*J15</f>
        <v>4800</v>
      </c>
      <c r="L15" s="8">
        <f t="shared" si="1"/>
        <v>445.93088071348944</v>
      </c>
      <c r="N15" s="4">
        <f>L15-E15</f>
        <v>-18.584319286510549</v>
      </c>
      <c r="O15" s="4">
        <f>K15-F15</f>
        <v>-200</v>
      </c>
      <c r="P15" s="4" t="s">
        <v>13</v>
      </c>
      <c r="Q15" s="4" t="s">
        <v>14</v>
      </c>
      <c r="R15" s="4" t="s">
        <v>27</v>
      </c>
    </row>
    <row r="17" spans="1:20" ht="45" x14ac:dyDescent="0.25">
      <c r="A17" s="4" t="s">
        <v>29</v>
      </c>
      <c r="B17" s="4" t="s">
        <v>17</v>
      </c>
      <c r="C17" s="4">
        <v>6.1</v>
      </c>
      <c r="D17" s="4">
        <v>6.1</v>
      </c>
      <c r="E17" s="4">
        <f t="shared" ref="E17:E19" si="2">C17*D17</f>
        <v>37.209999999999994</v>
      </c>
      <c r="F17" s="4">
        <f t="shared" ref="F17:F26" si="3">MROUND(E17*10.764,1)</f>
        <v>401</v>
      </c>
      <c r="R17" s="4" t="s">
        <v>32</v>
      </c>
    </row>
    <row r="18" spans="1:20" ht="45" x14ac:dyDescent="0.25">
      <c r="A18" s="4" t="s">
        <v>30</v>
      </c>
      <c r="B18" s="4" t="s">
        <v>17</v>
      </c>
      <c r="C18" s="4">
        <v>9.14</v>
      </c>
      <c r="D18" s="4">
        <v>9.14</v>
      </c>
      <c r="E18" s="4">
        <f t="shared" si="2"/>
        <v>83.539600000000007</v>
      </c>
      <c r="F18" s="4">
        <f t="shared" si="3"/>
        <v>899</v>
      </c>
      <c r="R18" s="4" t="s">
        <v>32</v>
      </c>
    </row>
    <row r="19" spans="1:20" ht="45" x14ac:dyDescent="0.25">
      <c r="A19" s="4" t="s">
        <v>31</v>
      </c>
      <c r="B19" s="4" t="s">
        <v>17</v>
      </c>
      <c r="C19" s="4">
        <v>6.1</v>
      </c>
      <c r="D19" s="4">
        <v>9.14</v>
      </c>
      <c r="E19" s="4">
        <f t="shared" si="2"/>
        <v>55.753999999999998</v>
      </c>
      <c r="F19" s="4">
        <f t="shared" si="3"/>
        <v>600</v>
      </c>
      <c r="R19" s="4" t="s">
        <v>32</v>
      </c>
    </row>
    <row r="21" spans="1:20" ht="45" x14ac:dyDescent="0.25">
      <c r="A21" s="4" t="s">
        <v>33</v>
      </c>
      <c r="B21" s="4" t="s">
        <v>17</v>
      </c>
      <c r="C21" s="4">
        <v>9.14</v>
      </c>
      <c r="D21" s="4">
        <v>9.14</v>
      </c>
      <c r="E21" s="4">
        <f t="shared" ref="E21" si="4">C21*D21</f>
        <v>83.539600000000007</v>
      </c>
      <c r="F21" s="4">
        <f t="shared" si="3"/>
        <v>899</v>
      </c>
      <c r="H21" s="4" t="s">
        <v>33</v>
      </c>
      <c r="I21" s="4">
        <v>14</v>
      </c>
      <c r="J21" s="4">
        <v>27</v>
      </c>
      <c r="K21" s="4">
        <f>I21*J21</f>
        <v>378</v>
      </c>
      <c r="L21" s="4">
        <f>MROUND(K21/10.764,1)</f>
        <v>35</v>
      </c>
      <c r="N21" s="4">
        <f>L21-E21</f>
        <v>-48.539600000000007</v>
      </c>
      <c r="O21" s="4">
        <f>K21-F21</f>
        <v>-521</v>
      </c>
      <c r="P21" s="4" t="s">
        <v>13</v>
      </c>
      <c r="Q21" s="4" t="s">
        <v>14</v>
      </c>
      <c r="R21" s="4" t="s">
        <v>34</v>
      </c>
      <c r="T21" s="5" t="s">
        <v>49</v>
      </c>
    </row>
    <row r="22" spans="1:20" x14ac:dyDescent="0.25">
      <c r="T22" s="5" t="s">
        <v>49</v>
      </c>
    </row>
    <row r="23" spans="1:20" ht="75" x14ac:dyDescent="0.25">
      <c r="A23" s="6" t="s">
        <v>35</v>
      </c>
      <c r="B23" s="6" t="s">
        <v>17</v>
      </c>
      <c r="C23" s="6">
        <v>6.1</v>
      </c>
      <c r="D23" s="6">
        <v>4.57</v>
      </c>
      <c r="E23" s="6">
        <f t="shared" ref="E23" si="5">C23*D23</f>
        <v>27.876999999999999</v>
      </c>
      <c r="F23" s="6">
        <f t="shared" si="3"/>
        <v>300</v>
      </c>
      <c r="H23" s="4" t="s">
        <v>52</v>
      </c>
      <c r="I23" s="4">
        <v>20</v>
      </c>
      <c r="J23" s="4">
        <v>115</v>
      </c>
      <c r="K23" s="4">
        <f>I23*J23</f>
        <v>2300</v>
      </c>
      <c r="L23" s="4">
        <f>MROUND(K23/10.764,1)</f>
        <v>214</v>
      </c>
      <c r="R23" s="6" t="s">
        <v>53</v>
      </c>
      <c r="T23" s="5" t="s">
        <v>49</v>
      </c>
    </row>
    <row r="24" spans="1:20" x14ac:dyDescent="0.25">
      <c r="T24" s="5" t="s">
        <v>49</v>
      </c>
    </row>
    <row r="25" spans="1:20" ht="30" x14ac:dyDescent="0.25">
      <c r="A25" s="4" t="s">
        <v>36</v>
      </c>
      <c r="B25" s="4" t="s">
        <v>17</v>
      </c>
      <c r="C25" s="4">
        <v>6.1</v>
      </c>
      <c r="D25" s="4">
        <v>9.14</v>
      </c>
      <c r="E25" s="4">
        <f t="shared" ref="E25:E26" si="6">C25*D25</f>
        <v>55.753999999999998</v>
      </c>
      <c r="F25" s="4">
        <f t="shared" si="3"/>
        <v>600</v>
      </c>
      <c r="H25" s="4" t="s">
        <v>38</v>
      </c>
      <c r="I25" s="4">
        <v>38</v>
      </c>
      <c r="J25" s="4">
        <v>20</v>
      </c>
      <c r="K25" s="4">
        <f>I25*J25</f>
        <v>760</v>
      </c>
      <c r="L25" s="4">
        <f>MROUND(K25/10.764,1)</f>
        <v>71</v>
      </c>
      <c r="N25" s="4">
        <f>L25-E25</f>
        <v>15.246000000000002</v>
      </c>
      <c r="O25" s="4">
        <f>K25-F25</f>
        <v>160</v>
      </c>
      <c r="P25" s="4" t="s">
        <v>12</v>
      </c>
      <c r="Q25" s="4" t="s">
        <v>14</v>
      </c>
      <c r="R25" s="4" t="s">
        <v>26</v>
      </c>
      <c r="T25" s="5" t="s">
        <v>49</v>
      </c>
    </row>
    <row r="26" spans="1:20" ht="30" x14ac:dyDescent="0.25">
      <c r="B26" s="4" t="s">
        <v>18</v>
      </c>
      <c r="C26" s="4">
        <v>6.1</v>
      </c>
      <c r="D26" s="4">
        <v>9.14</v>
      </c>
      <c r="E26" s="4">
        <f t="shared" si="6"/>
        <v>55.753999999999998</v>
      </c>
      <c r="F26" s="4">
        <f t="shared" si="3"/>
        <v>600</v>
      </c>
      <c r="R26" s="4" t="s">
        <v>39</v>
      </c>
      <c r="T26" s="5" t="s">
        <v>49</v>
      </c>
    </row>
    <row r="27" spans="1:20" x14ac:dyDescent="0.25">
      <c r="T27" s="5" t="s">
        <v>49</v>
      </c>
    </row>
    <row r="28" spans="1:20" ht="30" x14ac:dyDescent="0.25">
      <c r="A28" s="6" t="s">
        <v>40</v>
      </c>
      <c r="B28" s="6" t="s">
        <v>17</v>
      </c>
      <c r="C28" s="6">
        <v>10.06</v>
      </c>
      <c r="D28" s="6">
        <v>109.75</v>
      </c>
      <c r="E28" s="6">
        <f t="shared" ref="E28" si="7">C28*D28</f>
        <v>1104.085</v>
      </c>
      <c r="F28" s="6">
        <f t="shared" ref="F28" si="8">MROUND(E28*10.764,1)</f>
        <v>11884</v>
      </c>
      <c r="G28" s="6"/>
      <c r="H28" s="6" t="s">
        <v>51</v>
      </c>
      <c r="I28" s="6">
        <v>235</v>
      </c>
      <c r="J28" s="6">
        <v>33</v>
      </c>
      <c r="K28" s="6">
        <f>I28*J28</f>
        <v>7755</v>
      </c>
      <c r="L28" s="6">
        <f>MROUND(K28/10.764,1)</f>
        <v>720</v>
      </c>
      <c r="M28" s="6"/>
      <c r="N28" s="6">
        <f>L28-E28</f>
        <v>-384.08500000000004</v>
      </c>
      <c r="O28" s="6">
        <f>K28-F28</f>
        <v>-4129</v>
      </c>
      <c r="P28" s="6" t="s">
        <v>12</v>
      </c>
      <c r="Q28" s="6"/>
      <c r="R28" s="6" t="s">
        <v>27</v>
      </c>
      <c r="S28" s="6"/>
      <c r="T28" s="5" t="s">
        <v>49</v>
      </c>
    </row>
    <row r="29" spans="1:20" x14ac:dyDescent="0.25">
      <c r="T29" s="5"/>
    </row>
    <row r="30" spans="1:20" ht="45" x14ac:dyDescent="0.25">
      <c r="A30" s="4" t="s">
        <v>41</v>
      </c>
      <c r="B30" s="4" t="s">
        <v>17</v>
      </c>
      <c r="C30" s="4">
        <v>11.58</v>
      </c>
      <c r="D30" s="4">
        <v>143.29</v>
      </c>
      <c r="E30" s="4">
        <f t="shared" ref="E30" si="9">C30*D30</f>
        <v>1659.2982</v>
      </c>
      <c r="F30" s="4">
        <f t="shared" ref="F30" si="10">MROUND(E30*10.764,1)</f>
        <v>17861</v>
      </c>
      <c r="H30" s="4" t="s">
        <v>41</v>
      </c>
      <c r="I30" s="4">
        <v>38</v>
      </c>
      <c r="J30" s="4">
        <v>235</v>
      </c>
      <c r="K30" s="4">
        <f>I30*J30</f>
        <v>8930</v>
      </c>
      <c r="L30" s="4">
        <f>MROUND(K30/10.764,1)</f>
        <v>830</v>
      </c>
      <c r="N30" s="4">
        <f>L30-E30</f>
        <v>-829.29819999999995</v>
      </c>
      <c r="O30" s="4">
        <f>K30-F30</f>
        <v>-8931</v>
      </c>
      <c r="P30" s="4" t="s">
        <v>12</v>
      </c>
      <c r="R30" s="4" t="s">
        <v>55</v>
      </c>
      <c r="T30" s="5" t="s">
        <v>49</v>
      </c>
    </row>
    <row r="31" spans="1:20" ht="30" x14ac:dyDescent="0.25">
      <c r="B31" s="4" t="s">
        <v>18</v>
      </c>
      <c r="I31" s="4">
        <v>38</v>
      </c>
      <c r="J31" s="4">
        <v>235</v>
      </c>
      <c r="K31" s="4">
        <f>I31*J31</f>
        <v>8930</v>
      </c>
      <c r="L31" s="4">
        <f>MROUND(K31/10.764,1)</f>
        <v>830</v>
      </c>
      <c r="N31" s="4">
        <f>L31-E31</f>
        <v>830</v>
      </c>
      <c r="O31" s="4">
        <f>K31-F31</f>
        <v>8930</v>
      </c>
      <c r="P31" s="4" t="s">
        <v>13</v>
      </c>
      <c r="R31" s="4" t="s">
        <v>42</v>
      </c>
      <c r="T31" s="5" t="s">
        <v>49</v>
      </c>
    </row>
    <row r="32" spans="1:20" x14ac:dyDescent="0.25">
      <c r="T32" s="5"/>
    </row>
    <row r="33" spans="1:22" x14ac:dyDescent="0.25">
      <c r="H33" s="4" t="s">
        <v>41</v>
      </c>
      <c r="I33" s="4">
        <v>44</v>
      </c>
      <c r="J33" s="4">
        <v>173</v>
      </c>
      <c r="K33" s="4">
        <f>I33*J33</f>
        <v>7612</v>
      </c>
      <c r="L33" s="4">
        <f>MROUND(K33/10.764,1)</f>
        <v>707</v>
      </c>
      <c r="N33" s="4">
        <f>L33-E33</f>
        <v>707</v>
      </c>
      <c r="O33" s="4">
        <f>K33-F33</f>
        <v>7612</v>
      </c>
      <c r="P33" s="4" t="s">
        <v>12</v>
      </c>
      <c r="R33" s="4" t="s">
        <v>56</v>
      </c>
      <c r="T33" s="5" t="s">
        <v>49</v>
      </c>
    </row>
    <row r="34" spans="1:22" x14ac:dyDescent="0.25">
      <c r="T34" s="5"/>
    </row>
    <row r="35" spans="1:22" x14ac:dyDescent="0.25">
      <c r="K35" s="9">
        <f>SUM(K30:K33)</f>
        <v>25472</v>
      </c>
      <c r="T35" s="5"/>
    </row>
    <row r="36" spans="1:22" x14ac:dyDescent="0.25">
      <c r="T36" s="5" t="s">
        <v>49</v>
      </c>
    </row>
    <row r="37" spans="1:22" ht="45" x14ac:dyDescent="0.25">
      <c r="A37" s="6" t="s">
        <v>43</v>
      </c>
      <c r="B37" s="6" t="s">
        <v>17</v>
      </c>
      <c r="C37" s="6">
        <v>10.06</v>
      </c>
      <c r="D37" s="6">
        <v>109.75</v>
      </c>
      <c r="E37" s="6">
        <f t="shared" ref="E37" si="11">C37*D37</f>
        <v>1104.085</v>
      </c>
      <c r="F37" s="6">
        <f t="shared" ref="F37" si="12">MROUND(E37*10.764,1)</f>
        <v>11884</v>
      </c>
      <c r="H37" s="4" t="s">
        <v>54</v>
      </c>
      <c r="I37" s="4">
        <v>33</v>
      </c>
      <c r="J37" s="4">
        <v>180</v>
      </c>
      <c r="K37" s="4">
        <f>I37*J37</f>
        <v>5940</v>
      </c>
      <c r="L37" s="4">
        <f>MROUND(K37/10.764,1)</f>
        <v>552</v>
      </c>
      <c r="N37" s="4">
        <f>L37-E37</f>
        <v>-552.08500000000004</v>
      </c>
      <c r="O37" s="4">
        <f>K37-F37</f>
        <v>-5944</v>
      </c>
      <c r="P37" s="4" t="s">
        <v>13</v>
      </c>
      <c r="R37" s="4" t="s">
        <v>46</v>
      </c>
      <c r="T37" s="5" t="s">
        <v>49</v>
      </c>
    </row>
    <row r="38" spans="1:22" x14ac:dyDescent="0.25">
      <c r="T38" s="5" t="s">
        <v>49</v>
      </c>
    </row>
    <row r="39" spans="1:22" ht="30" x14ac:dyDescent="0.25">
      <c r="A39" s="4" t="s">
        <v>44</v>
      </c>
      <c r="B39" s="4" t="s">
        <v>17</v>
      </c>
      <c r="C39" s="4">
        <v>12.19</v>
      </c>
      <c r="D39" s="4">
        <v>33</v>
      </c>
      <c r="E39" s="4">
        <f t="shared" ref="E39" si="13">C39*D39</f>
        <v>402.27</v>
      </c>
      <c r="F39" s="4">
        <f t="shared" ref="F39" si="14">MROUND(E39*10.764,1)</f>
        <v>4330</v>
      </c>
      <c r="I39" s="4">
        <v>80</v>
      </c>
      <c r="J39" s="4">
        <v>40</v>
      </c>
      <c r="K39" s="4">
        <f>I39*J39</f>
        <v>3200</v>
      </c>
      <c r="L39" s="4">
        <f>MROUND(K39/10.764,1)</f>
        <v>297</v>
      </c>
      <c r="N39" s="4">
        <f>L39-E39</f>
        <v>-105.26999999999998</v>
      </c>
      <c r="O39" s="4">
        <f>K39-F39</f>
        <v>-1130</v>
      </c>
      <c r="P39" s="4" t="s">
        <v>12</v>
      </c>
      <c r="R39" s="4" t="s">
        <v>27</v>
      </c>
      <c r="T39" s="5" t="s">
        <v>49</v>
      </c>
    </row>
    <row r="40" spans="1:22" ht="30" x14ac:dyDescent="0.25">
      <c r="B40" s="4" t="s">
        <v>18</v>
      </c>
      <c r="I40" s="4">
        <v>80</v>
      </c>
      <c r="J40" s="4">
        <v>40</v>
      </c>
      <c r="K40" s="4">
        <f>I40*J40</f>
        <v>3200</v>
      </c>
      <c r="L40" s="4">
        <f>MROUND(K40/10.764,1)</f>
        <v>297</v>
      </c>
      <c r="N40" s="4">
        <f>L40-E40</f>
        <v>297</v>
      </c>
      <c r="O40" s="4">
        <f>K40-F40</f>
        <v>3200</v>
      </c>
      <c r="P40" s="4" t="s">
        <v>13</v>
      </c>
      <c r="R40" s="4" t="s">
        <v>42</v>
      </c>
      <c r="T40" s="5" t="s">
        <v>49</v>
      </c>
    </row>
    <row r="41" spans="1:22" x14ac:dyDescent="0.25">
      <c r="T41" s="5" t="s">
        <v>49</v>
      </c>
    </row>
    <row r="42" spans="1:22" ht="45" x14ac:dyDescent="0.25">
      <c r="A42" s="4" t="s">
        <v>45</v>
      </c>
      <c r="B42" s="4" t="s">
        <v>17</v>
      </c>
      <c r="C42" s="4">
        <v>19.14</v>
      </c>
      <c r="D42" s="4">
        <v>3.05</v>
      </c>
      <c r="E42" s="4">
        <f t="shared" ref="E42" si="15">C42*D42</f>
        <v>58.376999999999995</v>
      </c>
      <c r="F42" s="4">
        <f t="shared" ref="F42" si="16">MROUND(E42*10.764,1)</f>
        <v>628</v>
      </c>
      <c r="I42" s="4">
        <v>23</v>
      </c>
      <c r="J42" s="4">
        <v>20</v>
      </c>
      <c r="K42" s="4">
        <f>I42*J42</f>
        <v>460</v>
      </c>
      <c r="L42" s="4">
        <f>MROUND(K42/10.764,1)</f>
        <v>43</v>
      </c>
      <c r="N42" s="4">
        <f>L42-E42</f>
        <v>-15.376999999999995</v>
      </c>
      <c r="O42" s="4">
        <f>K42-F42</f>
        <v>-168</v>
      </c>
      <c r="P42" s="4" t="s">
        <v>13</v>
      </c>
      <c r="R42" s="4" t="s">
        <v>46</v>
      </c>
      <c r="T42" s="5" t="s">
        <v>49</v>
      </c>
    </row>
    <row r="43" spans="1:22" x14ac:dyDescent="0.25">
      <c r="T43" s="5" t="s">
        <v>49</v>
      </c>
    </row>
    <row r="44" spans="1:22" ht="45" x14ac:dyDescent="0.25">
      <c r="A44" s="4" t="s">
        <v>47</v>
      </c>
      <c r="B44" s="4" t="s">
        <v>17</v>
      </c>
      <c r="C44" s="4">
        <v>9.14</v>
      </c>
      <c r="D44" s="4">
        <v>36.58</v>
      </c>
      <c r="E44" s="4">
        <f t="shared" ref="E44" si="17">C44*D44</f>
        <v>334.34120000000001</v>
      </c>
      <c r="F44" s="4">
        <f t="shared" ref="F44" si="18">MROUND(E44*10.764,1)</f>
        <v>3599</v>
      </c>
      <c r="I44" s="4">
        <v>25</v>
      </c>
      <c r="J44" s="4">
        <v>80</v>
      </c>
      <c r="K44" s="4">
        <f>I44*J44</f>
        <v>2000</v>
      </c>
      <c r="L44" s="4">
        <f>MROUND(K44/10.764,1)</f>
        <v>186</v>
      </c>
      <c r="N44" s="4">
        <f>L44-E44</f>
        <v>-148.34120000000001</v>
      </c>
      <c r="O44" s="4">
        <f>K44-F44</f>
        <v>-1599</v>
      </c>
      <c r="P44" s="4" t="s">
        <v>12</v>
      </c>
      <c r="Q44" s="4" t="s">
        <v>22</v>
      </c>
      <c r="R44" s="4" t="s">
        <v>46</v>
      </c>
      <c r="T44" s="5" t="s">
        <v>49</v>
      </c>
    </row>
    <row r="45" spans="1:22" ht="60" x14ac:dyDescent="0.25">
      <c r="B45" s="4" t="s">
        <v>18</v>
      </c>
      <c r="C45" s="4">
        <v>9.14</v>
      </c>
      <c r="D45" s="4">
        <v>36.58</v>
      </c>
      <c r="E45" s="4">
        <f t="shared" ref="E45" si="19">C45*D45</f>
        <v>334.34120000000001</v>
      </c>
      <c r="F45" s="4">
        <f t="shared" ref="F45" si="20">MROUND(E45*10.764,1)</f>
        <v>3599</v>
      </c>
      <c r="I45" s="4">
        <v>25</v>
      </c>
      <c r="J45" s="4">
        <v>80</v>
      </c>
      <c r="K45" s="4">
        <f>I45*J45</f>
        <v>2000</v>
      </c>
      <c r="L45" s="4">
        <f>MROUND(K45/10.764,1)</f>
        <v>186</v>
      </c>
      <c r="N45" s="4">
        <f>L45-E45</f>
        <v>-148.34120000000001</v>
      </c>
      <c r="O45" s="4">
        <f>K45-F45</f>
        <v>-1599</v>
      </c>
      <c r="P45" s="4" t="s">
        <v>12</v>
      </c>
      <c r="Q45" s="4" t="s">
        <v>23</v>
      </c>
      <c r="R45" s="4" t="s">
        <v>46</v>
      </c>
      <c r="S45" s="4" t="s">
        <v>48</v>
      </c>
      <c r="T45" s="5" t="s">
        <v>49</v>
      </c>
    </row>
    <row r="46" spans="1:22" x14ac:dyDescent="0.25">
      <c r="T46" s="5"/>
    </row>
    <row r="47" spans="1:22" ht="30" x14ac:dyDescent="0.25">
      <c r="A47" s="6" t="s">
        <v>50</v>
      </c>
      <c r="B47" s="6" t="s">
        <v>17</v>
      </c>
      <c r="C47" s="6">
        <v>9</v>
      </c>
      <c r="D47" s="6">
        <v>6</v>
      </c>
      <c r="E47" s="6">
        <f t="shared" ref="E47" si="21">C47*D47</f>
        <v>54</v>
      </c>
      <c r="F47" s="6">
        <f t="shared" ref="F47" si="22">MROUND(E47*10.764,1)</f>
        <v>581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 t="s">
        <v>39</v>
      </c>
      <c r="S47" s="6"/>
      <c r="T47" s="6"/>
      <c r="V47" s="4">
        <f>14*27</f>
        <v>378</v>
      </c>
    </row>
    <row r="49" spans="8:17" ht="30" x14ac:dyDescent="0.25">
      <c r="H49" s="4" t="s">
        <v>31</v>
      </c>
      <c r="I49" s="4">
        <v>25</v>
      </c>
      <c r="J49" s="4">
        <v>80</v>
      </c>
      <c r="K49" s="4">
        <f>I49*J49</f>
        <v>2000</v>
      </c>
      <c r="L49" s="4">
        <f>MROUND(K49/10.764,1)</f>
        <v>186</v>
      </c>
      <c r="P49" s="4" t="s">
        <v>13</v>
      </c>
      <c r="Q49" s="4" t="s">
        <v>22</v>
      </c>
    </row>
    <row r="68" spans="15:15" ht="45" x14ac:dyDescent="0.25">
      <c r="O68" s="4" t="s">
        <v>57</v>
      </c>
    </row>
    <row r="69" spans="15:15" ht="30" x14ac:dyDescent="0.25">
      <c r="O69" s="4" t="s">
        <v>58</v>
      </c>
    </row>
    <row r="70" spans="15:15" x14ac:dyDescent="0.25">
      <c r="O70" s="4" t="s">
        <v>59</v>
      </c>
    </row>
    <row r="71" spans="15:15" x14ac:dyDescent="0.25">
      <c r="O71" s="4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C214-1BFA-4AB5-8365-11290F181394}">
  <dimension ref="A1:E3"/>
  <sheetViews>
    <sheetView workbookViewId="0">
      <selection activeCell="A3" sqref="A3"/>
    </sheetView>
  </sheetViews>
  <sheetFormatPr defaultRowHeight="15" x14ac:dyDescent="0.25"/>
  <cols>
    <col min="1" max="1" width="14.42578125" style="2" customWidth="1"/>
    <col min="2" max="2" width="10" style="2" customWidth="1"/>
    <col min="3" max="3" width="9.140625" style="2"/>
    <col min="4" max="4" width="7.7109375" style="2" customWidth="1"/>
    <col min="5" max="5" width="8" style="2" customWidth="1"/>
  </cols>
  <sheetData>
    <row r="1" spans="1:5" ht="60" x14ac:dyDescent="0.25">
      <c r="A1" s="1"/>
      <c r="B1" s="1" t="s">
        <v>3</v>
      </c>
      <c r="C1" s="1"/>
      <c r="D1" s="1"/>
      <c r="E1" s="1"/>
    </row>
    <row r="2" spans="1:5" ht="45" x14ac:dyDescent="0.25">
      <c r="A2" s="1" t="s">
        <v>1</v>
      </c>
      <c r="B2" s="1" t="s">
        <v>2</v>
      </c>
      <c r="C2" s="1" t="s">
        <v>7</v>
      </c>
      <c r="D2" s="1" t="s">
        <v>5</v>
      </c>
      <c r="E2" s="1" t="s">
        <v>4</v>
      </c>
    </row>
    <row r="3" spans="1:5" x14ac:dyDescent="0.25">
      <c r="A3" s="2" t="s">
        <v>37</v>
      </c>
      <c r="B3" s="2">
        <v>15</v>
      </c>
      <c r="C3" s="2">
        <v>20</v>
      </c>
      <c r="D3" s="2">
        <f>B3*C3</f>
        <v>300</v>
      </c>
      <c r="E3" s="3">
        <f>D3/10.764</f>
        <v>27.87068004459309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Additional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 Yadav</dc:creator>
  <cp:lastModifiedBy>akhilesh Yadav</cp:lastModifiedBy>
  <dcterms:created xsi:type="dcterms:W3CDTF">2024-02-15T06:31:49Z</dcterms:created>
  <dcterms:modified xsi:type="dcterms:W3CDTF">2024-02-16T10:44:19Z</dcterms:modified>
</cp:coreProperties>
</file>