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hebrao Mahajan_Plot No_24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</sheets>
  <calcPr calcId="152511"/>
</workbook>
</file>

<file path=xl/calcChain.xml><?xml version="1.0" encoding="utf-8"?>
<calcChain xmlns="http://schemas.openxmlformats.org/spreadsheetml/2006/main">
  <c r="K36" i="1" l="1"/>
  <c r="C46" i="1"/>
  <c r="G38" i="1" l="1"/>
  <c r="D20" i="6" l="1"/>
  <c r="D19" i="6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I23" i="1"/>
  <c r="J23" i="1" s="1"/>
  <c r="K23" i="1" s="1"/>
  <c r="L23" i="1" s="1"/>
  <c r="M22" i="1"/>
  <c r="I22" i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<sst xmlns="http://schemas.openxmlformats.org/spreadsheetml/2006/main" count="27" uniqueCount="24">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</sst>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422530</xdr:colOff>
      <xdr:row>1</xdr:row>
      <xdr:rowOff>114300</xdr:rowOff>
    </xdr:from>
    <xdr:to>
      <xdr:col>6</xdr:col>
      <xdr:colOff>228600</xdr:colOff>
      <xdr:row>12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530" y="304800"/>
          <a:ext cx="3463670" cy="2105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33" activePane="bottomRight" state="frozen"/>
      <selection pane="topRight" activeCell="D1" sqref="D1"/>
      <selection pane="bottomLeft" activeCell="A6" sqref="A6"/>
      <selection pane="bottomRight" activeCell="I37" sqref="I3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156.43</v>
      </c>
      <c r="E2" s="4"/>
      <c r="F2" s="4"/>
      <c r="G2" s="23"/>
      <c r="H2" s="1"/>
    </row>
    <row r="3" spans="1:15" x14ac:dyDescent="0.3">
      <c r="B3" s="22" t="s">
        <v>10</v>
      </c>
      <c r="C3" s="25">
        <v>30000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4692900</v>
      </c>
      <c r="F4" s="83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/>
      <c r="D7" s="35"/>
      <c r="E7" s="35"/>
      <c r="F7" s="35"/>
      <c r="G7" s="53"/>
      <c r="H7" s="62"/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/>
      <c r="D8" s="35"/>
      <c r="E8" s="35"/>
      <c r="F8" s="35"/>
      <c r="G8" s="53"/>
      <c r="H8" s="62">
        <f t="shared" ref="H8:H12" si="1">E8-D8</f>
        <v>0</v>
      </c>
      <c r="I8" s="63">
        <f t="shared" ref="I8:I14" si="2">IF(H8&gt;=5,90*H8/F8,0)</f>
        <v>0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/>
      <c r="D9" s="35"/>
      <c r="E9" s="35"/>
      <c r="F9" s="35"/>
      <c r="G9" s="53"/>
      <c r="H9" s="62">
        <f t="shared" si="1"/>
        <v>0</v>
      </c>
      <c r="I9" s="63">
        <f t="shared" si="2"/>
        <v>0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/>
      <c r="D10" s="35"/>
      <c r="E10" s="35"/>
      <c r="F10" s="35"/>
      <c r="G10" s="53"/>
      <c r="H10" s="62">
        <f t="shared" si="1"/>
        <v>0</v>
      </c>
      <c r="I10" s="63">
        <f t="shared" si="2"/>
        <v>0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/>
      <c r="D11" s="35"/>
      <c r="E11" s="35"/>
      <c r="F11" s="35"/>
      <c r="G11" s="53"/>
      <c r="H11" s="62">
        <f t="shared" si="1"/>
        <v>0</v>
      </c>
      <c r="I11" s="63">
        <f t="shared" si="2"/>
        <v>0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/>
      <c r="D12" s="35"/>
      <c r="E12" s="35"/>
      <c r="F12" s="35"/>
      <c r="G12" s="53"/>
      <c r="H12" s="62">
        <f t="shared" si="1"/>
        <v>0</v>
      </c>
      <c r="I12" s="63">
        <f t="shared" si="2"/>
        <v>0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/>
      <c r="D13" s="35"/>
      <c r="E13" s="35"/>
      <c r="F13" s="35"/>
      <c r="G13" s="53"/>
      <c r="H13" s="62">
        <f t="shared" ref="H13:H14" si="6">E13-D13</f>
        <v>0</v>
      </c>
      <c r="I13" s="63">
        <f t="shared" si="2"/>
        <v>0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/>
      <c r="D14" s="35"/>
      <c r="E14" s="35"/>
      <c r="F14" s="35"/>
      <c r="G14" s="53"/>
      <c r="H14" s="62">
        <f t="shared" si="6"/>
        <v>0</v>
      </c>
      <c r="I14" s="63">
        <f t="shared" si="2"/>
        <v>0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/>
      <c r="D15" s="35"/>
      <c r="E15" s="35"/>
      <c r="F15" s="35"/>
      <c r="G15" s="53"/>
      <c r="H15" s="62">
        <f t="shared" ref="H15:H26" si="11">E15-D15</f>
        <v>0</v>
      </c>
      <c r="I15" s="63">
        <f t="shared" ref="I15:I26" si="12">IF(H15&gt;=5,90*H15/F15,0)</f>
        <v>0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/>
      <c r="D16" s="35"/>
      <c r="E16" s="35"/>
      <c r="F16" s="35"/>
      <c r="G16" s="53"/>
      <c r="H16" s="62">
        <f t="shared" si="11"/>
        <v>0</v>
      </c>
      <c r="I16" s="63">
        <f t="shared" si="12"/>
        <v>0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/>
      <c r="D17" s="35"/>
      <c r="E17" s="35"/>
      <c r="F17" s="35"/>
      <c r="G17" s="53"/>
      <c r="H17" s="62">
        <f t="shared" si="11"/>
        <v>0</v>
      </c>
      <c r="I17" s="63">
        <f t="shared" si="12"/>
        <v>0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/>
      <c r="D18" s="35"/>
      <c r="E18" s="35"/>
      <c r="F18" s="35"/>
      <c r="G18" s="53"/>
      <c r="H18" s="62">
        <f t="shared" si="11"/>
        <v>0</v>
      </c>
      <c r="I18" s="63">
        <f t="shared" si="12"/>
        <v>0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/>
      <c r="D19" s="35"/>
      <c r="E19" s="35"/>
      <c r="F19" s="35"/>
      <c r="G19" s="53"/>
      <c r="H19" s="62">
        <f t="shared" si="11"/>
        <v>0</v>
      </c>
      <c r="I19" s="63">
        <f t="shared" si="12"/>
        <v>0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/>
      <c r="D20" s="35"/>
      <c r="E20" s="35"/>
      <c r="F20" s="35"/>
      <c r="G20" s="53"/>
      <c r="H20" s="62"/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0</v>
      </c>
      <c r="F21" s="35">
        <v>0</v>
      </c>
      <c r="G21" s="53">
        <v>0</v>
      </c>
      <c r="H21" s="62">
        <f t="shared" si="11"/>
        <v>0</v>
      </c>
      <c r="I21" s="63">
        <f t="shared" si="12"/>
        <v>0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78</v>
      </c>
      <c r="D22" s="35">
        <v>2001</v>
      </c>
      <c r="E22" s="35">
        <v>2024</v>
      </c>
      <c r="F22" s="35">
        <v>60</v>
      </c>
      <c r="G22" s="53">
        <v>27000</v>
      </c>
      <c r="H22" s="62">
        <v>23</v>
      </c>
      <c r="I22" s="63">
        <f t="shared" si="12"/>
        <v>34.5</v>
      </c>
      <c r="J22" s="64">
        <f t="shared" si="13"/>
        <v>9315</v>
      </c>
      <c r="K22" s="64">
        <f t="shared" si="14"/>
        <v>17685</v>
      </c>
      <c r="L22" s="64">
        <f t="shared" si="15"/>
        <v>1379430</v>
      </c>
      <c r="M22" s="64">
        <f t="shared" si="16"/>
        <v>2106000</v>
      </c>
    </row>
    <row r="23" spans="1:14" ht="17.25" thickBot="1" x14ac:dyDescent="0.35">
      <c r="A23" s="3"/>
      <c r="B23" s="52"/>
      <c r="C23" s="56">
        <v>77.709999999999994</v>
      </c>
      <c r="D23" s="35">
        <v>2010</v>
      </c>
      <c r="E23" s="35">
        <v>2024</v>
      </c>
      <c r="F23" s="35">
        <v>60</v>
      </c>
      <c r="G23" s="53">
        <v>27000</v>
      </c>
      <c r="H23" s="62">
        <v>14</v>
      </c>
      <c r="I23" s="63">
        <f t="shared" si="12"/>
        <v>21</v>
      </c>
      <c r="J23" s="64">
        <f t="shared" si="13"/>
        <v>5670</v>
      </c>
      <c r="K23" s="64">
        <f t="shared" si="14"/>
        <v>21330</v>
      </c>
      <c r="L23" s="64">
        <f t="shared" si="15"/>
        <v>1657554</v>
      </c>
      <c r="M23" s="64">
        <f t="shared" si="16"/>
        <v>2098170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3036984</v>
      </c>
      <c r="M27" s="15">
        <f>SUM(M7:M26)</f>
        <v>4204170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303698.40000000002</v>
      </c>
      <c r="M33" s="70"/>
      <c r="N33" s="72"/>
      <c r="O33" s="71"/>
    </row>
    <row r="34" spans="2:15" x14ac:dyDescent="0.3">
      <c r="C34" s="7" t="s">
        <v>22</v>
      </c>
      <c r="D34" s="7"/>
      <c r="E34" s="80"/>
      <c r="F34" s="77"/>
      <c r="H34" s="12"/>
      <c r="J34" s="19"/>
      <c r="K34" s="6"/>
      <c r="L34" s="81"/>
      <c r="M34" s="72"/>
      <c r="N34" s="72"/>
    </row>
    <row r="35" spans="2:15" x14ac:dyDescent="0.3">
      <c r="B35" s="2" t="s">
        <v>16</v>
      </c>
      <c r="C35" s="65">
        <f>C4</f>
        <v>4692900</v>
      </c>
      <c r="D35" s="74"/>
      <c r="E35" s="17"/>
      <c r="F35" s="78"/>
      <c r="G35" s="17"/>
      <c r="H35" s="18"/>
      <c r="I35" s="16"/>
      <c r="J35" s="69"/>
      <c r="K35" s="17"/>
      <c r="L35" s="82"/>
      <c r="M35" s="72"/>
      <c r="N35" s="71"/>
    </row>
    <row r="36" spans="2:15" x14ac:dyDescent="0.3">
      <c r="B36" s="2" t="s">
        <v>17</v>
      </c>
      <c r="C36" s="65">
        <f>L27</f>
        <v>3036984</v>
      </c>
      <c r="D36" s="74"/>
      <c r="E36" s="17"/>
      <c r="F36" s="78"/>
      <c r="G36" s="17"/>
      <c r="H36" s="18"/>
      <c r="I36" s="16"/>
      <c r="K36" s="18">
        <f>C22+C23</f>
        <v>155.70999999999998</v>
      </c>
      <c r="L36" s="69"/>
    </row>
    <row r="37" spans="2:15" x14ac:dyDescent="0.3">
      <c r="B37" s="11" t="s">
        <v>12</v>
      </c>
      <c r="C37" s="65">
        <f>C35+C36</f>
        <v>7729884</v>
      </c>
      <c r="D37" s="30"/>
      <c r="E37" s="75"/>
      <c r="F37" s="28"/>
      <c r="G37" s="37"/>
      <c r="H37" s="66"/>
      <c r="I37" s="27"/>
      <c r="J37" s="37"/>
      <c r="K37" s="27"/>
      <c r="L37" s="84"/>
      <c r="M37" s="37"/>
      <c r="N37" s="37"/>
    </row>
    <row r="38" spans="2:15" ht="33" x14ac:dyDescent="0.3">
      <c r="B38" s="11" t="s">
        <v>13</v>
      </c>
      <c r="C38" s="65">
        <f>ROUND((C37*0.95),0)</f>
        <v>7343390</v>
      </c>
      <c r="D38" s="30"/>
      <c r="E38" s="79"/>
      <c r="F38" s="28"/>
      <c r="G38" s="36">
        <f>C22+C23</f>
        <v>155.70999999999998</v>
      </c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6183907.2000000002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6183908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6183907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2194220.94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2581436.4</v>
      </c>
      <c r="D46" s="73"/>
      <c r="E46" s="27"/>
      <c r="F46" s="37"/>
      <c r="G46" s="37"/>
      <c r="H46" s="67"/>
      <c r="I46" s="27"/>
      <c r="J46" s="76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/>
      <c r="G48" s="2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6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6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6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zoomScale="130" zoomScaleNormal="130" workbookViewId="0">
      <selection activeCell="F18" sqref="F18"/>
    </sheetView>
  </sheetViews>
  <sheetFormatPr defaultRowHeight="15" x14ac:dyDescent="0.25"/>
  <sheetData>
    <row r="17" spans="4:4" x14ac:dyDescent="0.25">
      <c r="D17">
        <v>2900000</v>
      </c>
    </row>
    <row r="18" spans="4:4" x14ac:dyDescent="0.25">
      <c r="D18">
        <v>95</v>
      </c>
    </row>
    <row r="19" spans="4:4" x14ac:dyDescent="0.25">
      <c r="D19">
        <f>D17/D18</f>
        <v>30526.315789473683</v>
      </c>
    </row>
    <row r="20" spans="4:4" x14ac:dyDescent="0.25">
      <c r="D20">
        <f>D19/10.764</f>
        <v>2835.9639343621038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Listing1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2024-02-17T05:43:13Z</dcterms:modified>
</cp:coreProperties>
</file>