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Neelkanth Greens F - Thane\"/>
    </mc:Choice>
  </mc:AlternateContent>
  <xr:revisionPtr revIDLastSave="0" documentId="13_ncr:1_{EDD0BFA4-C43E-474F-91C3-1129AF28E9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 - Wing" sheetId="87" r:id="rId1"/>
    <sheet name="Total" sheetId="79" r:id="rId2"/>
    <sheet name="RERA" sheetId="80" r:id="rId3"/>
    <sheet name="Typical Floor" sheetId="85" r:id="rId4"/>
    <sheet name="IGR" sheetId="94" r:id="rId5"/>
    <sheet name="RR" sheetId="95" r:id="rId6"/>
    <sheet name="Sheet1" sheetId="101" r:id="rId7"/>
  </sheets>
  <definedNames>
    <definedName name="_xlnm._FilterDatabase" localSheetId="0" hidden="1">'F - Wing'!$D$2:$D$147</definedName>
  </definedNames>
  <calcPr calcId="191029"/>
</workbook>
</file>

<file path=xl/calcChain.xml><?xml version="1.0" encoding="utf-8"?>
<calcChain xmlns="http://schemas.openxmlformats.org/spreadsheetml/2006/main">
  <c r="D2" i="79" l="1"/>
  <c r="I2" i="87"/>
  <c r="I7" i="94"/>
  <c r="G7" i="94"/>
  <c r="F7" i="94"/>
  <c r="H2" i="87"/>
  <c r="O4" i="94"/>
  <c r="I4" i="94"/>
  <c r="G4" i="94"/>
  <c r="F4" i="94"/>
  <c r="D4" i="94"/>
  <c r="D7" i="94"/>
  <c r="D8" i="94"/>
  <c r="D9" i="94"/>
  <c r="D10" i="94"/>
  <c r="D11" i="94"/>
  <c r="D12" i="94"/>
  <c r="D13" i="94"/>
  <c r="D14" i="94"/>
  <c r="D15" i="94"/>
  <c r="D16" i="94"/>
  <c r="D17" i="94"/>
  <c r="D18" i="94"/>
  <c r="K2" i="87"/>
  <c r="E147" i="87"/>
  <c r="F3" i="87"/>
  <c r="K3" i="87" s="1"/>
  <c r="F4" i="87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F69" i="87"/>
  <c r="K69" i="87" s="1"/>
  <c r="F70" i="87"/>
  <c r="K70" i="87" s="1"/>
  <c r="F71" i="87"/>
  <c r="K71" i="87" s="1"/>
  <c r="F72" i="87"/>
  <c r="K72" i="87" s="1"/>
  <c r="F73" i="87"/>
  <c r="K73" i="87" s="1"/>
  <c r="F74" i="87"/>
  <c r="K74" i="87" s="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82" i="87"/>
  <c r="K82" i="87" s="1"/>
  <c r="F83" i="87"/>
  <c r="K83" i="87" s="1"/>
  <c r="F84" i="87"/>
  <c r="K84" i="87" s="1"/>
  <c r="F85" i="87"/>
  <c r="K85" i="87" s="1"/>
  <c r="F86" i="87"/>
  <c r="K86" i="87" s="1"/>
  <c r="F87" i="87"/>
  <c r="K87" i="87" s="1"/>
  <c r="F88" i="87"/>
  <c r="K88" i="87" s="1"/>
  <c r="F89" i="87"/>
  <c r="K89" i="87" s="1"/>
  <c r="F90" i="87"/>
  <c r="K90" i="87" s="1"/>
  <c r="F91" i="87"/>
  <c r="K91" i="87" s="1"/>
  <c r="F92" i="87"/>
  <c r="K92" i="87" s="1"/>
  <c r="F93" i="87"/>
  <c r="K93" i="87" s="1"/>
  <c r="F94" i="87"/>
  <c r="K94" i="87" s="1"/>
  <c r="F95" i="87"/>
  <c r="K95" i="87" s="1"/>
  <c r="F96" i="87"/>
  <c r="K96" i="87" s="1"/>
  <c r="F97" i="87"/>
  <c r="K97" i="87" s="1"/>
  <c r="F98" i="87"/>
  <c r="K98" i="87" s="1"/>
  <c r="F99" i="87"/>
  <c r="K99" i="87" s="1"/>
  <c r="F100" i="87"/>
  <c r="K100" i="87" s="1"/>
  <c r="F101" i="87"/>
  <c r="K101" i="87" s="1"/>
  <c r="F102" i="87"/>
  <c r="K102" i="87" s="1"/>
  <c r="F103" i="87"/>
  <c r="K103" i="87" s="1"/>
  <c r="F104" i="87"/>
  <c r="K104" i="87" s="1"/>
  <c r="F105" i="87"/>
  <c r="K105" i="87" s="1"/>
  <c r="F106" i="87"/>
  <c r="K106" i="87" s="1"/>
  <c r="F107" i="87"/>
  <c r="K107" i="87" s="1"/>
  <c r="F108" i="87"/>
  <c r="K108" i="87" s="1"/>
  <c r="F109" i="87"/>
  <c r="K109" i="87" s="1"/>
  <c r="F110" i="87"/>
  <c r="K110" i="87" s="1"/>
  <c r="F111" i="87"/>
  <c r="K111" i="87" s="1"/>
  <c r="F112" i="87"/>
  <c r="K112" i="87" s="1"/>
  <c r="F113" i="87"/>
  <c r="K113" i="87" s="1"/>
  <c r="F114" i="87"/>
  <c r="K114" i="87" s="1"/>
  <c r="F115" i="87"/>
  <c r="K115" i="87" s="1"/>
  <c r="F116" i="87"/>
  <c r="K116" i="87" s="1"/>
  <c r="F117" i="87"/>
  <c r="K117" i="87" s="1"/>
  <c r="F118" i="87"/>
  <c r="K118" i="87" s="1"/>
  <c r="F119" i="87"/>
  <c r="K119" i="87" s="1"/>
  <c r="F120" i="87"/>
  <c r="K120" i="87" s="1"/>
  <c r="F121" i="87"/>
  <c r="K121" i="87" s="1"/>
  <c r="F122" i="87"/>
  <c r="K122" i="87" s="1"/>
  <c r="F123" i="87"/>
  <c r="K123" i="87" s="1"/>
  <c r="F124" i="87"/>
  <c r="K124" i="87" s="1"/>
  <c r="F125" i="87"/>
  <c r="K125" i="87" s="1"/>
  <c r="F126" i="87"/>
  <c r="K126" i="87" s="1"/>
  <c r="F127" i="87"/>
  <c r="K127" i="87" s="1"/>
  <c r="F128" i="87"/>
  <c r="K128" i="87" s="1"/>
  <c r="F129" i="87"/>
  <c r="K129" i="87" s="1"/>
  <c r="F130" i="87"/>
  <c r="K130" i="87" s="1"/>
  <c r="F131" i="87"/>
  <c r="K131" i="87" s="1"/>
  <c r="F132" i="87"/>
  <c r="K132" i="87" s="1"/>
  <c r="F133" i="87"/>
  <c r="K133" i="87" s="1"/>
  <c r="F134" i="87"/>
  <c r="K134" i="87" s="1"/>
  <c r="F135" i="87"/>
  <c r="K135" i="87" s="1"/>
  <c r="F136" i="87"/>
  <c r="K136" i="87" s="1"/>
  <c r="F137" i="87"/>
  <c r="K137" i="87" s="1"/>
  <c r="F138" i="87"/>
  <c r="K138" i="87" s="1"/>
  <c r="F139" i="87"/>
  <c r="K139" i="87" s="1"/>
  <c r="F140" i="87"/>
  <c r="K140" i="87" s="1"/>
  <c r="F141" i="87"/>
  <c r="K141" i="87" s="1"/>
  <c r="F142" i="87"/>
  <c r="K142" i="87" s="1"/>
  <c r="F143" i="87"/>
  <c r="K143" i="87" s="1"/>
  <c r="F144" i="87"/>
  <c r="K144" i="87" s="1"/>
  <c r="F145" i="87"/>
  <c r="K145" i="87" s="1"/>
  <c r="F146" i="87"/>
  <c r="K146" i="87" s="1"/>
  <c r="F2" i="87"/>
  <c r="E32" i="85"/>
  <c r="E31" i="85"/>
  <c r="E30" i="85"/>
  <c r="E29" i="85"/>
  <c r="E28" i="85"/>
  <c r="E27" i="85"/>
  <c r="E24" i="85"/>
  <c r="E23" i="85"/>
  <c r="E22" i="85"/>
  <c r="E21" i="85"/>
  <c r="E20" i="85"/>
  <c r="E19" i="85"/>
  <c r="E16" i="85"/>
  <c r="E15" i="85"/>
  <c r="E14" i="85"/>
  <c r="E13" i="85"/>
  <c r="E12" i="85"/>
  <c r="E11" i="85"/>
  <c r="E4" i="85"/>
  <c r="E5" i="85"/>
  <c r="E6" i="85"/>
  <c r="E7" i="85"/>
  <c r="E8" i="85"/>
  <c r="E3" i="85"/>
  <c r="F147" i="87" l="1"/>
  <c r="K4" i="87"/>
  <c r="K147" i="87"/>
  <c r="M2" i="87"/>
  <c r="AA7" i="80"/>
  <c r="Z3" i="80"/>
  <c r="Z4" i="80"/>
  <c r="Z5" i="80"/>
  <c r="Z6" i="80"/>
  <c r="Z2" i="80"/>
  <c r="N31" i="94"/>
  <c r="I31" i="94"/>
  <c r="K31" i="94" s="1"/>
  <c r="N32" i="94" l="1"/>
  <c r="K2" i="79"/>
  <c r="M4" i="94"/>
  <c r="M5" i="94"/>
  <c r="M6" i="94"/>
  <c r="M7" i="94"/>
  <c r="M8" i="94"/>
  <c r="M9" i="94"/>
  <c r="M10" i="94"/>
  <c r="M11" i="94"/>
  <c r="O11" i="94" s="1"/>
  <c r="M12" i="94"/>
  <c r="O12" i="94" s="1"/>
  <c r="M13" i="94"/>
  <c r="M14" i="94"/>
  <c r="M15" i="94"/>
  <c r="O15" i="94" s="1"/>
  <c r="M16" i="94"/>
  <c r="O16" i="94" s="1"/>
  <c r="M17" i="94"/>
  <c r="M18" i="94"/>
  <c r="M19" i="94"/>
  <c r="M20" i="94"/>
  <c r="O20" i="94" s="1"/>
  <c r="M21" i="94"/>
  <c r="O21" i="94" s="1"/>
  <c r="M22" i="94"/>
  <c r="O22" i="94" s="1"/>
  <c r="I10" i="94"/>
  <c r="I18" i="94"/>
  <c r="I21" i="94"/>
  <c r="I6" i="94"/>
  <c r="I8" i="94"/>
  <c r="I11" i="94"/>
  <c r="I12" i="94"/>
  <c r="I14" i="94"/>
  <c r="I15" i="94"/>
  <c r="I16" i="94"/>
  <c r="D19" i="94"/>
  <c r="I19" i="94" s="1"/>
  <c r="D20" i="94"/>
  <c r="I20" i="94" s="1"/>
  <c r="O19" i="94" l="1"/>
  <c r="O18" i="94"/>
  <c r="O14" i="94"/>
  <c r="O10" i="94"/>
  <c r="O17" i="94"/>
  <c r="O13" i="94"/>
  <c r="O9" i="94"/>
  <c r="I17" i="94"/>
  <c r="I13" i="94"/>
  <c r="I9" i="94"/>
  <c r="O8" i="94"/>
  <c r="O7" i="94"/>
  <c r="O6" i="94"/>
  <c r="I5" i="94"/>
  <c r="O5" i="94"/>
  <c r="M3" i="94"/>
  <c r="D3" i="94"/>
  <c r="I3" i="94" l="1"/>
  <c r="O3" i="94"/>
  <c r="G3" i="87" l="1"/>
  <c r="H3" i="87" s="1"/>
  <c r="I3" i="87" s="1"/>
  <c r="J3" i="87" l="1"/>
  <c r="J2" i="87"/>
  <c r="G4" i="87"/>
  <c r="H4" i="87" s="1"/>
  <c r="I4" i="87" s="1"/>
  <c r="J4" i="87" l="1"/>
  <c r="G5" i="87"/>
  <c r="H5" i="87" s="1"/>
  <c r="I5" i="87" s="1"/>
  <c r="J5" i="87" l="1"/>
  <c r="G6" i="87"/>
  <c r="H6" i="87" s="1"/>
  <c r="I6" i="87" s="1"/>
  <c r="J6" i="87" l="1"/>
  <c r="G7" i="87"/>
  <c r="H7" i="87" l="1"/>
  <c r="I7" i="87" s="1"/>
  <c r="G8" i="87"/>
  <c r="H8" i="87" s="1"/>
  <c r="I8" i="87" s="1"/>
  <c r="G9" i="87" l="1"/>
  <c r="H9" i="87" s="1"/>
  <c r="I9" i="87" s="1"/>
  <c r="J8" i="87"/>
  <c r="J7" i="87"/>
  <c r="G10" i="87" l="1"/>
  <c r="H10" i="87" s="1"/>
  <c r="I10" i="87" s="1"/>
  <c r="J9" i="87"/>
  <c r="G11" i="87" l="1"/>
  <c r="H11" i="87" s="1"/>
  <c r="J10" i="87"/>
  <c r="I11" i="87" l="1"/>
  <c r="J11" i="87" s="1"/>
  <c r="G12" i="87"/>
  <c r="H12" i="87" s="1"/>
  <c r="I12" i="87" l="1"/>
  <c r="J12" i="87" s="1"/>
  <c r="G13" i="87"/>
  <c r="G14" i="87" s="1"/>
  <c r="H13" i="87" l="1"/>
  <c r="I13" i="87" s="1"/>
  <c r="J13" i="87" s="1"/>
  <c r="G15" i="87"/>
  <c r="H14" i="87"/>
  <c r="I14" i="87" s="1"/>
  <c r="J14" i="87" l="1"/>
  <c r="H15" i="87"/>
  <c r="I15" i="87" s="1"/>
  <c r="G16" i="87"/>
  <c r="J15" i="87" l="1"/>
  <c r="G17" i="87"/>
  <c r="H16" i="87"/>
  <c r="I16" i="87" s="1"/>
  <c r="J16" i="87" l="1"/>
  <c r="G18" i="87"/>
  <c r="H17" i="87"/>
  <c r="I17" i="87" s="1"/>
  <c r="J17" i="87" l="1"/>
  <c r="G19" i="87"/>
  <c r="H18" i="87"/>
  <c r="I18" i="87" s="1"/>
  <c r="J18" i="87" l="1"/>
  <c r="G20" i="87"/>
  <c r="H19" i="87"/>
  <c r="I19" i="87" s="1"/>
  <c r="J19" i="87" l="1"/>
  <c r="G21" i="87"/>
  <c r="H20" i="87"/>
  <c r="I20" i="87" s="1"/>
  <c r="J20" i="87" l="1"/>
  <c r="G22" i="87"/>
  <c r="H21" i="87"/>
  <c r="I21" i="87" s="1"/>
  <c r="J21" i="87" l="1"/>
  <c r="G23" i="87"/>
  <c r="H22" i="87"/>
  <c r="I22" i="87" s="1"/>
  <c r="J22" i="87" l="1"/>
  <c r="G24" i="87"/>
  <c r="H23" i="87"/>
  <c r="I23" i="87" s="1"/>
  <c r="J23" i="87" l="1"/>
  <c r="G25" i="87"/>
  <c r="H24" i="87"/>
  <c r="I24" i="87" s="1"/>
  <c r="J24" i="87" l="1"/>
  <c r="M24" i="87"/>
  <c r="G26" i="87"/>
  <c r="H25" i="87"/>
  <c r="I25" i="87" s="1"/>
  <c r="J25" i="87" l="1"/>
  <c r="G27" i="87"/>
  <c r="H26" i="87"/>
  <c r="I26" i="87" s="1"/>
  <c r="J26" i="87" l="1"/>
  <c r="H27" i="87"/>
  <c r="I27" i="87" s="1"/>
  <c r="G28" i="87"/>
  <c r="J27" i="87" l="1"/>
  <c r="G29" i="87"/>
  <c r="H28" i="87"/>
  <c r="I28" i="87" s="1"/>
  <c r="J28" i="87" l="1"/>
  <c r="G30" i="87"/>
  <c r="H29" i="87"/>
  <c r="I29" i="87" s="1"/>
  <c r="J29" i="87" l="1"/>
  <c r="H30" i="87"/>
  <c r="I30" i="87" s="1"/>
  <c r="G31" i="87"/>
  <c r="J30" i="87" l="1"/>
  <c r="G32" i="87"/>
  <c r="H31" i="87"/>
  <c r="I31" i="87" s="1"/>
  <c r="J31" i="87" l="1"/>
  <c r="H32" i="87"/>
  <c r="I32" i="87" s="1"/>
  <c r="G33" i="87"/>
  <c r="J32" i="87" l="1"/>
  <c r="H33" i="87"/>
  <c r="I33" i="87" s="1"/>
  <c r="G34" i="87"/>
  <c r="J33" i="87" l="1"/>
  <c r="G35" i="87"/>
  <c r="H34" i="87"/>
  <c r="I34" i="87" s="1"/>
  <c r="J34" i="87" l="1"/>
  <c r="G36" i="87"/>
  <c r="H35" i="87"/>
  <c r="I35" i="87" s="1"/>
  <c r="J35" i="87" l="1"/>
  <c r="H36" i="87"/>
  <c r="I36" i="87" s="1"/>
  <c r="G37" i="87"/>
  <c r="J36" i="87" l="1"/>
  <c r="G38" i="87"/>
  <c r="H37" i="87"/>
  <c r="I37" i="87" s="1"/>
  <c r="J37" i="87" l="1"/>
  <c r="G39" i="87"/>
  <c r="H38" i="87"/>
  <c r="I38" i="87" s="1"/>
  <c r="J38" i="87" l="1"/>
  <c r="H39" i="87"/>
  <c r="I39" i="87" s="1"/>
  <c r="G40" i="87"/>
  <c r="J39" i="87" l="1"/>
  <c r="G41" i="87"/>
  <c r="H40" i="87"/>
  <c r="I40" i="87" s="1"/>
  <c r="G42" i="87" l="1"/>
  <c r="H41" i="87"/>
  <c r="I41" i="87" s="1"/>
  <c r="J41" i="87" l="1"/>
  <c r="G43" i="87"/>
  <c r="H42" i="87"/>
  <c r="I42" i="87" s="1"/>
  <c r="J40" i="87"/>
  <c r="J42" i="87" l="1"/>
  <c r="G44" i="87"/>
  <c r="H43" i="87"/>
  <c r="I43" i="87" s="1"/>
  <c r="G45" i="87" l="1"/>
  <c r="H44" i="87"/>
  <c r="I44" i="87" s="1"/>
  <c r="J44" i="87" l="1"/>
  <c r="G46" i="87"/>
  <c r="H45" i="87"/>
  <c r="I45" i="87" s="1"/>
  <c r="J43" i="87"/>
  <c r="G47" i="87" l="1"/>
  <c r="H46" i="87"/>
  <c r="I46" i="87" s="1"/>
  <c r="J46" i="87" l="1"/>
  <c r="G48" i="87"/>
  <c r="H47" i="87"/>
  <c r="I47" i="87" s="1"/>
  <c r="J45" i="87"/>
  <c r="G49" i="87" l="1"/>
  <c r="H48" i="87"/>
  <c r="I48" i="87" s="1"/>
  <c r="J48" i="87" l="1"/>
  <c r="H49" i="87"/>
  <c r="I49" i="87" s="1"/>
  <c r="G50" i="87"/>
  <c r="J47" i="87"/>
  <c r="J49" i="87" l="1"/>
  <c r="G51" i="87"/>
  <c r="H50" i="87"/>
  <c r="I50" i="87" s="1"/>
  <c r="J50" i="87" l="1"/>
  <c r="G52" i="87"/>
  <c r="H51" i="87"/>
  <c r="I51" i="87" s="1"/>
  <c r="J51" i="87" l="1"/>
  <c r="G53" i="87"/>
  <c r="H52" i="87"/>
  <c r="I52" i="87" s="1"/>
  <c r="J52" i="87" l="1"/>
  <c r="H53" i="87"/>
  <c r="I53" i="87" s="1"/>
  <c r="G54" i="87"/>
  <c r="J53" i="87" l="1"/>
  <c r="G55" i="87"/>
  <c r="H54" i="87"/>
  <c r="I54" i="87" s="1"/>
  <c r="J54" i="87" l="1"/>
  <c r="G56" i="87"/>
  <c r="H55" i="87"/>
  <c r="I55" i="87" s="1"/>
  <c r="J55" i="87" l="1"/>
  <c r="G57" i="87"/>
  <c r="H56" i="87"/>
  <c r="I56" i="87" s="1"/>
  <c r="J56" i="87" l="1"/>
  <c r="G58" i="87"/>
  <c r="H57" i="87"/>
  <c r="I57" i="87" s="1"/>
  <c r="J57" i="87" l="1"/>
  <c r="G59" i="87"/>
  <c r="H58" i="87"/>
  <c r="I58" i="87" s="1"/>
  <c r="J58" i="87" l="1"/>
  <c r="H59" i="87"/>
  <c r="I59" i="87" s="1"/>
  <c r="G60" i="87"/>
  <c r="J59" i="87" l="1"/>
  <c r="G61" i="87"/>
  <c r="H60" i="87"/>
  <c r="I60" i="87" s="1"/>
  <c r="J60" i="87" l="1"/>
  <c r="H61" i="87"/>
  <c r="I61" i="87" s="1"/>
  <c r="G62" i="87"/>
  <c r="J61" i="87" l="1"/>
  <c r="G63" i="87"/>
  <c r="H62" i="87"/>
  <c r="I62" i="87" s="1"/>
  <c r="J62" i="87" l="1"/>
  <c r="G64" i="87"/>
  <c r="H63" i="87"/>
  <c r="I63" i="87" s="1"/>
  <c r="J63" i="87" l="1"/>
  <c r="G65" i="87"/>
  <c r="H64" i="87"/>
  <c r="I64" i="87" s="1"/>
  <c r="J64" i="87" l="1"/>
  <c r="H65" i="87"/>
  <c r="I65" i="87" s="1"/>
  <c r="G66" i="87"/>
  <c r="J65" i="87" l="1"/>
  <c r="G67" i="87"/>
  <c r="H66" i="87"/>
  <c r="I66" i="87" s="1"/>
  <c r="J66" i="87" l="1"/>
  <c r="G68" i="87"/>
  <c r="H67" i="87"/>
  <c r="I67" i="87" s="1"/>
  <c r="J67" i="87" l="1"/>
  <c r="H68" i="87"/>
  <c r="I68" i="87" s="1"/>
  <c r="G69" i="87"/>
  <c r="J68" i="87" l="1"/>
  <c r="G70" i="87"/>
  <c r="H69" i="87"/>
  <c r="I69" i="87" s="1"/>
  <c r="J69" i="87" l="1"/>
  <c r="G71" i="87"/>
  <c r="H70" i="87"/>
  <c r="I70" i="87" s="1"/>
  <c r="J70" i="87" l="1"/>
  <c r="G72" i="87"/>
  <c r="H71" i="87"/>
  <c r="I71" i="87" s="1"/>
  <c r="J71" i="87" l="1"/>
  <c r="G73" i="87"/>
  <c r="H72" i="87"/>
  <c r="I72" i="87" s="1"/>
  <c r="J72" i="87" l="1"/>
  <c r="G74" i="87"/>
  <c r="H73" i="87"/>
  <c r="I73" i="87" s="1"/>
  <c r="J73" i="87" l="1"/>
  <c r="G75" i="87"/>
  <c r="H74" i="87"/>
  <c r="I74" i="87" s="1"/>
  <c r="J74" i="87" l="1"/>
  <c r="G76" i="87"/>
  <c r="H75" i="87"/>
  <c r="I75" i="87" s="1"/>
  <c r="J75" i="87" l="1"/>
  <c r="G77" i="87"/>
  <c r="H76" i="87"/>
  <c r="I76" i="87" s="1"/>
  <c r="J76" i="87" l="1"/>
  <c r="G78" i="87"/>
  <c r="H77" i="87"/>
  <c r="I77" i="87" s="1"/>
  <c r="J77" i="87" l="1"/>
  <c r="G79" i="87"/>
  <c r="H78" i="87"/>
  <c r="I78" i="87" s="1"/>
  <c r="J78" i="87" l="1"/>
  <c r="G80" i="87"/>
  <c r="H79" i="87"/>
  <c r="I79" i="87" s="1"/>
  <c r="J79" i="87" l="1"/>
  <c r="H80" i="87"/>
  <c r="I80" i="87" s="1"/>
  <c r="G81" i="87"/>
  <c r="J80" i="87" l="1"/>
  <c r="G82" i="87"/>
  <c r="H81" i="87"/>
  <c r="I81" i="87" s="1"/>
  <c r="J81" i="87" l="1"/>
  <c r="H82" i="87"/>
  <c r="I82" i="87" s="1"/>
  <c r="G83" i="87"/>
  <c r="J82" i="87" l="1"/>
  <c r="G84" i="87"/>
  <c r="H83" i="87"/>
  <c r="I83" i="87" s="1"/>
  <c r="J83" i="87" l="1"/>
  <c r="H84" i="87"/>
  <c r="I84" i="87" s="1"/>
  <c r="G85" i="87"/>
  <c r="J84" i="87" l="1"/>
  <c r="H85" i="87"/>
  <c r="I85" i="87" s="1"/>
  <c r="G86" i="87"/>
  <c r="J85" i="87" l="1"/>
  <c r="G87" i="87"/>
  <c r="H86" i="87"/>
  <c r="I86" i="87" s="1"/>
  <c r="J86" i="87" l="1"/>
  <c r="G88" i="87"/>
  <c r="H87" i="87"/>
  <c r="I87" i="87" s="1"/>
  <c r="J87" i="87" l="1"/>
  <c r="H88" i="87"/>
  <c r="I88" i="87" s="1"/>
  <c r="G89" i="87"/>
  <c r="J88" i="87" l="1"/>
  <c r="G90" i="87"/>
  <c r="H89" i="87"/>
  <c r="I89" i="87" s="1"/>
  <c r="J89" i="87" l="1"/>
  <c r="H90" i="87"/>
  <c r="I90" i="87" s="1"/>
  <c r="G91" i="87"/>
  <c r="J90" i="87" l="1"/>
  <c r="G92" i="87"/>
  <c r="H91" i="87"/>
  <c r="I91" i="87" s="1"/>
  <c r="J91" i="87" l="1"/>
  <c r="G93" i="87"/>
  <c r="H92" i="87"/>
  <c r="I92" i="87" s="1"/>
  <c r="J92" i="87" l="1"/>
  <c r="H93" i="87"/>
  <c r="I93" i="87" s="1"/>
  <c r="G94" i="87"/>
  <c r="J93" i="87" l="1"/>
  <c r="H94" i="87"/>
  <c r="I94" i="87" s="1"/>
  <c r="G95" i="87"/>
  <c r="J94" i="87" l="1"/>
  <c r="G96" i="87"/>
  <c r="H95" i="87"/>
  <c r="I95" i="87" s="1"/>
  <c r="J95" i="87" l="1"/>
  <c r="H96" i="87"/>
  <c r="I96" i="87" s="1"/>
  <c r="G97" i="87"/>
  <c r="J96" i="87" l="1"/>
  <c r="H97" i="87"/>
  <c r="I97" i="87" s="1"/>
  <c r="G98" i="87"/>
  <c r="J97" i="87" l="1"/>
  <c r="G99" i="87"/>
  <c r="H98" i="87"/>
  <c r="I98" i="87" s="1"/>
  <c r="J98" i="87" l="1"/>
  <c r="G100" i="87"/>
  <c r="H99" i="87"/>
  <c r="I99" i="87" s="1"/>
  <c r="J99" i="87" l="1"/>
  <c r="G101" i="87"/>
  <c r="H100" i="87"/>
  <c r="I100" i="87" s="1"/>
  <c r="J100" i="87" l="1"/>
  <c r="G102" i="87"/>
  <c r="H101" i="87"/>
  <c r="I101" i="87" s="1"/>
  <c r="J101" i="87" l="1"/>
  <c r="G103" i="87"/>
  <c r="H102" i="87"/>
  <c r="I102" i="87" s="1"/>
  <c r="J102" i="87" l="1"/>
  <c r="G104" i="87"/>
  <c r="H103" i="87"/>
  <c r="I103" i="87" s="1"/>
  <c r="J103" i="87" l="1"/>
  <c r="G105" i="87"/>
  <c r="H104" i="87"/>
  <c r="I104" i="87" s="1"/>
  <c r="J104" i="87" l="1"/>
  <c r="G106" i="87"/>
  <c r="H105" i="87"/>
  <c r="I105" i="87" s="1"/>
  <c r="J105" i="87" l="1"/>
  <c r="G107" i="87"/>
  <c r="H106" i="87"/>
  <c r="I106" i="87" s="1"/>
  <c r="J106" i="87" l="1"/>
  <c r="H107" i="87"/>
  <c r="I107" i="87" s="1"/>
  <c r="G108" i="87"/>
  <c r="J107" i="87" l="1"/>
  <c r="G109" i="87"/>
  <c r="H108" i="87"/>
  <c r="I108" i="87" s="1"/>
  <c r="J108" i="87" l="1"/>
  <c r="G110" i="87"/>
  <c r="H109" i="87"/>
  <c r="I109" i="87" s="1"/>
  <c r="J109" i="87" l="1"/>
  <c r="H110" i="87"/>
  <c r="I110" i="87" s="1"/>
  <c r="G111" i="87"/>
  <c r="J110" i="87" l="1"/>
  <c r="H111" i="87"/>
  <c r="I111" i="87" s="1"/>
  <c r="G112" i="87"/>
  <c r="J111" i="87" l="1"/>
  <c r="G113" i="87"/>
  <c r="H112" i="87"/>
  <c r="I112" i="87" s="1"/>
  <c r="J112" i="87" l="1"/>
  <c r="H113" i="87"/>
  <c r="I113" i="87" s="1"/>
  <c r="G114" i="87"/>
  <c r="J113" i="87" l="1"/>
  <c r="H114" i="87"/>
  <c r="I114" i="87" s="1"/>
  <c r="G115" i="87"/>
  <c r="J114" i="87" l="1"/>
  <c r="G116" i="87"/>
  <c r="H115" i="87"/>
  <c r="I115" i="87" s="1"/>
  <c r="J115" i="87" l="1"/>
  <c r="G117" i="87"/>
  <c r="H116" i="87"/>
  <c r="I116" i="87" s="1"/>
  <c r="J116" i="87" l="1"/>
  <c r="H117" i="87"/>
  <c r="I117" i="87" s="1"/>
  <c r="G118" i="87"/>
  <c r="J117" i="87" l="1"/>
  <c r="G119" i="87"/>
  <c r="H118" i="87"/>
  <c r="I118" i="87" s="1"/>
  <c r="J118" i="87" l="1"/>
  <c r="G120" i="87"/>
  <c r="H119" i="87"/>
  <c r="I119" i="87" s="1"/>
  <c r="J119" i="87" l="1"/>
  <c r="G121" i="87"/>
  <c r="H120" i="87"/>
  <c r="I120" i="87" s="1"/>
  <c r="J120" i="87" l="1"/>
  <c r="H121" i="87"/>
  <c r="I121" i="87" s="1"/>
  <c r="G122" i="87"/>
  <c r="J121" i="87" l="1"/>
  <c r="G123" i="87"/>
  <c r="H122" i="87"/>
  <c r="I122" i="87" s="1"/>
  <c r="J122" i="87" l="1"/>
  <c r="H123" i="87"/>
  <c r="I123" i="87" s="1"/>
  <c r="G124" i="87"/>
  <c r="J123" i="87" l="1"/>
  <c r="G125" i="87"/>
  <c r="H124" i="87"/>
  <c r="I124" i="87" s="1"/>
  <c r="J124" i="87" l="1"/>
  <c r="H125" i="87"/>
  <c r="I125" i="87" s="1"/>
  <c r="G126" i="87"/>
  <c r="J125" i="87" l="1"/>
  <c r="H126" i="87"/>
  <c r="I126" i="87" s="1"/>
  <c r="G127" i="87"/>
  <c r="J126" i="87" l="1"/>
  <c r="G128" i="87"/>
  <c r="H127" i="87"/>
  <c r="I127" i="87" s="1"/>
  <c r="J127" i="87" l="1"/>
  <c r="G129" i="87"/>
  <c r="H128" i="87"/>
  <c r="I128" i="87" s="1"/>
  <c r="J128" i="87" l="1"/>
  <c r="G130" i="87"/>
  <c r="H129" i="87"/>
  <c r="I129" i="87" s="1"/>
  <c r="J129" i="87" l="1"/>
  <c r="G131" i="87"/>
  <c r="H130" i="87"/>
  <c r="I130" i="87" s="1"/>
  <c r="J130" i="87" l="1"/>
  <c r="G132" i="87"/>
  <c r="H131" i="87"/>
  <c r="I131" i="87" s="1"/>
  <c r="J131" i="87" l="1"/>
  <c r="G133" i="87"/>
  <c r="H132" i="87"/>
  <c r="I132" i="87" s="1"/>
  <c r="J132" i="87" l="1"/>
  <c r="G134" i="87"/>
  <c r="H133" i="87"/>
  <c r="I133" i="87" s="1"/>
  <c r="J133" i="87" l="1"/>
  <c r="G135" i="87"/>
  <c r="H134" i="87"/>
  <c r="I134" i="87" s="1"/>
  <c r="J134" i="87" l="1"/>
  <c r="G136" i="87"/>
  <c r="H135" i="87"/>
  <c r="I135" i="87" s="1"/>
  <c r="J135" i="87" l="1"/>
  <c r="G137" i="87"/>
  <c r="H136" i="87"/>
  <c r="I136" i="87" s="1"/>
  <c r="J136" i="87" l="1"/>
  <c r="H137" i="87"/>
  <c r="I137" i="87" s="1"/>
  <c r="G138" i="87"/>
  <c r="J137" i="87" l="1"/>
  <c r="H138" i="87"/>
  <c r="I138" i="87" s="1"/>
  <c r="G139" i="87"/>
  <c r="J138" i="87" l="1"/>
  <c r="H139" i="87"/>
  <c r="I139" i="87" s="1"/>
  <c r="G140" i="87"/>
  <c r="J139" i="87" l="1"/>
  <c r="H140" i="87"/>
  <c r="I140" i="87" s="1"/>
  <c r="G141" i="87"/>
  <c r="J140" i="87" l="1"/>
  <c r="G142" i="87"/>
  <c r="H141" i="87"/>
  <c r="I141" i="87" s="1"/>
  <c r="J141" i="87" l="1"/>
  <c r="H142" i="87"/>
  <c r="I142" i="87" s="1"/>
  <c r="G143" i="87"/>
  <c r="J142" i="87" l="1"/>
  <c r="G144" i="87"/>
  <c r="H143" i="87"/>
  <c r="I143" i="87" s="1"/>
  <c r="J143" i="87" l="1"/>
  <c r="G145" i="87"/>
  <c r="H144" i="87"/>
  <c r="I144" i="87" s="1"/>
  <c r="J144" i="87" l="1"/>
  <c r="G146" i="87"/>
  <c r="H146" i="87" s="1"/>
  <c r="I146" i="87" s="1"/>
  <c r="H145" i="87"/>
  <c r="I145" i="87" s="1"/>
  <c r="J145" i="87" l="1"/>
  <c r="M146" i="87"/>
  <c r="H147" i="87"/>
  <c r="J146" i="87" l="1"/>
  <c r="I147" i="87"/>
</calcChain>
</file>

<file path=xl/sharedStrings.xml><?xml version="1.0" encoding="utf-8"?>
<sst xmlns="http://schemas.openxmlformats.org/spreadsheetml/2006/main" count="207" uniqueCount="37">
  <si>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</si>
  <si>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</si>
  <si>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</si>
  <si>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</si>
  <si>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</si>
  <si>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</si>
  <si>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</si>
  <si>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</si>
  <si>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</si>
  <si>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</si>
  <si>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</si>
  <si>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</si>
  <si>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</si>
  <si>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2 BHK</t>
  </si>
  <si>
    <t>Paticulars</t>
  </si>
  <si>
    <t>Ref</t>
  </si>
  <si>
    <t xml:space="preserve">price </t>
  </si>
  <si>
    <t>3BHK</t>
  </si>
  <si>
    <t>2BHK</t>
  </si>
  <si>
    <t>4BHK</t>
  </si>
  <si>
    <t>Buildg -F</t>
  </si>
  <si>
    <t>4th Flr</t>
  </si>
  <si>
    <t>Tot 6 Flat</t>
  </si>
  <si>
    <t>3 BHK</t>
  </si>
  <si>
    <t>4 BHK</t>
  </si>
  <si>
    <t>Typical - 5,7-9, 11-14,16-19, 21-24, 26-28</t>
  </si>
  <si>
    <t>6th (Ref) Flr</t>
  </si>
  <si>
    <t>Typical - 10,15,20,25th (Ref) flr</t>
  </si>
  <si>
    <t xml:space="preserve"> As per RERA Carpet Area in 
Sq. Ft.                      
</t>
  </si>
  <si>
    <t>nby Bldg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</si>
  <si>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</si>
  <si>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</si>
  <si>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</si>
  <si>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</si>
  <si>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</si>
  <si>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F</t>
  </si>
  <si>
    <t xml:space="preserve"> 2 BHK - 95                                     3 BHK - 46                                                 4 BHK - 04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</si>
</sst>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7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4" fillId="0" borderId="0" xfId="0" applyFont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0" fontId="3" fillId="0" borderId="0" xfId="0" applyFont="1"/>
    <xf numFmtId="0" fontId="5" fillId="0" borderId="0" xfId="0" applyFont="1"/>
    <xf numFmtId="43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" fontId="8" fillId="0" borderId="0" xfId="0" applyNumberFormat="1" applyFont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" fontId="7" fillId="0" borderId="0" xfId="2" applyNumberFormat="1" applyFont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/>
    </xf>
    <xf numFmtId="0" fontId="3" fillId="6" borderId="0" xfId="0" applyFont="1" applyFill="1"/>
    <xf numFmtId="0" fontId="9" fillId="4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1" fillId="4" borderId="0" xfId="0" applyFont="1" applyFill="1"/>
    <xf numFmtId="0" fontId="11" fillId="0" borderId="0" xfId="0" applyFont="1"/>
    <xf numFmtId="2" fontId="11" fillId="0" borderId="0" xfId="0" applyNumberFormat="1" applyFont="1"/>
    <xf numFmtId="0" fontId="12" fillId="0" borderId="1" xfId="0" applyFont="1" applyBorder="1" applyAlignment="1">
      <alignment horizontal="center"/>
    </xf>
    <xf numFmtId="0" fontId="0" fillId="0" borderId="0" xfId="0" applyFont="1"/>
    <xf numFmtId="43" fontId="0" fillId="0" borderId="0" xfId="1" applyFont="1"/>
    <xf numFmtId="43" fontId="0" fillId="0" borderId="0" xfId="0" applyNumberFormat="1" applyFont="1"/>
    <xf numFmtId="0" fontId="9" fillId="0" borderId="3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4" fontId="11" fillId="0" borderId="1" xfId="1" applyNumberFormat="1" applyFont="1" applyBorder="1" applyAlignment="1">
      <alignment horizontal="left"/>
    </xf>
    <xf numFmtId="164" fontId="11" fillId="0" borderId="1" xfId="1" applyNumberFormat="1" applyFont="1" applyBorder="1" applyAlignment="1">
      <alignment horizontal="center"/>
    </xf>
    <xf numFmtId="1" fontId="11" fillId="0" borderId="1" xfId="2" applyNumberFormat="1" applyFont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/>
    </xf>
    <xf numFmtId="164" fontId="15" fillId="0" borderId="1" xfId="1" applyNumberFormat="1" applyFont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43" fontId="17" fillId="0" borderId="1" xfId="0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430387</xdr:colOff>
      <xdr:row>45</xdr:row>
      <xdr:rowOff>182218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876CBF-4118-ECD0-180C-2A46A072A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2387" cy="8907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30</xdr:col>
      <xdr:colOff>2553</xdr:colOff>
      <xdr:row>69</xdr:row>
      <xdr:rowOff>1436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BD3999-895F-6B2A-2C6F-3DD8767C9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8"/>
  <sheetViews>
    <sheetView tabSelected="1" zoomScale="190" zoomScaleNormal="190" workbookViewId="0"/>
  </sheetViews>
  <sheetFormatPr defaultRowHeight="15" x14ac:dyDescent="0.25"/>
  <cols>
    <col min="1" max="1" width="3.28515625" style="27" customWidth="1"/>
    <col min="2" max="2" width="4.42578125" style="28" customWidth="1"/>
    <col min="3" max="3" width="4" style="28" customWidth="1"/>
    <col min="4" max="4" width="5.7109375" style="28" customWidth="1"/>
    <col min="5" max="5" width="6.85546875" style="29" customWidth="1"/>
    <col min="6" max="6" width="5.140625" customWidth="1"/>
    <col min="7" max="7" width="6.140625" style="1" customWidth="1"/>
    <col min="8" max="8" width="12.7109375" style="1" customWidth="1"/>
    <col min="9" max="9" width="11.85546875" style="1" customWidth="1"/>
    <col min="10" max="10" width="7" style="1" customWidth="1"/>
    <col min="11" max="11" width="11.5703125" style="1" customWidth="1"/>
    <col min="12" max="12" width="10.42578125" style="1" bestFit="1" customWidth="1"/>
    <col min="13" max="13" width="10.28515625" style="1" bestFit="1" customWidth="1"/>
  </cols>
  <sheetData>
    <row r="1" spans="1:13" ht="60.75" customHeight="1" x14ac:dyDescent="0.25">
      <c r="A1" s="17" t="s">
        <v>1</v>
      </c>
      <c r="B1" s="18" t="s">
        <v>0</v>
      </c>
      <c r="C1" s="19" t="s">
        <v>2</v>
      </c>
      <c r="D1" s="19" t="s">
        <v>12</v>
      </c>
      <c r="E1" s="19" t="s">
        <v>28</v>
      </c>
      <c r="F1" s="19" t="s">
        <v>11</v>
      </c>
      <c r="G1" s="34" t="s">
        <v>30</v>
      </c>
      <c r="H1" s="18" t="s">
        <v>31</v>
      </c>
      <c r="I1" s="35" t="s">
        <v>32</v>
      </c>
      <c r="J1" s="36" t="s">
        <v>33</v>
      </c>
      <c r="K1" s="36" t="s">
        <v>34</v>
      </c>
    </row>
    <row r="2" spans="1:13" x14ac:dyDescent="0.25">
      <c r="A2" s="20">
        <v>1</v>
      </c>
      <c r="B2" s="21">
        <v>401</v>
      </c>
      <c r="C2" s="21">
        <v>4</v>
      </c>
      <c r="D2" s="21" t="s">
        <v>23</v>
      </c>
      <c r="E2" s="21">
        <v>989</v>
      </c>
      <c r="F2" s="21">
        <f>E2*1.1</f>
        <v>1087.9000000000001</v>
      </c>
      <c r="G2" s="37">
        <v>20500</v>
      </c>
      <c r="H2" s="38">
        <f>E2*G2</f>
        <v>20274500</v>
      </c>
      <c r="I2" s="39">
        <f>ROUND(H2*1.06,0)</f>
        <v>21490970</v>
      </c>
      <c r="J2" s="40">
        <f t="shared" ref="J2" si="0">MROUND((I2*0.025/12),500)</f>
        <v>45000</v>
      </c>
      <c r="K2" s="41">
        <f>F2*2600</f>
        <v>2828540.0000000005</v>
      </c>
      <c r="M2" s="11">
        <f>I2/E2</f>
        <v>21730</v>
      </c>
    </row>
    <row r="3" spans="1:13" x14ac:dyDescent="0.25">
      <c r="A3" s="20">
        <v>2</v>
      </c>
      <c r="B3" s="21">
        <v>402</v>
      </c>
      <c r="C3" s="21">
        <v>4</v>
      </c>
      <c r="D3" s="21" t="s">
        <v>13</v>
      </c>
      <c r="E3" s="21">
        <v>741</v>
      </c>
      <c r="F3" s="21">
        <f t="shared" ref="F3:F66" si="1">E3*1.1</f>
        <v>815.1</v>
      </c>
      <c r="G3" s="37">
        <f t="shared" ref="G3:G7" si="2">G2</f>
        <v>20500</v>
      </c>
      <c r="H3" s="38">
        <f t="shared" ref="H3:H66" si="3">E3*G3</f>
        <v>15190500</v>
      </c>
      <c r="I3" s="39">
        <f t="shared" ref="I3:I66" si="4">ROUND(H3*1.06,0)</f>
        <v>16101930</v>
      </c>
      <c r="J3" s="40">
        <f t="shared" ref="J3:J66" si="5">MROUND((I3*0.025/12),500)</f>
        <v>33500</v>
      </c>
      <c r="K3" s="41">
        <f t="shared" ref="K3:K66" si="6">F3*2600</f>
        <v>2119260</v>
      </c>
    </row>
    <row r="4" spans="1:13" x14ac:dyDescent="0.25">
      <c r="A4" s="20">
        <v>3</v>
      </c>
      <c r="B4" s="21">
        <v>403</v>
      </c>
      <c r="C4" s="21">
        <v>4</v>
      </c>
      <c r="D4" s="21" t="s">
        <v>13</v>
      </c>
      <c r="E4" s="21">
        <v>741</v>
      </c>
      <c r="F4" s="21">
        <f t="shared" si="1"/>
        <v>815.1</v>
      </c>
      <c r="G4" s="37">
        <f t="shared" si="2"/>
        <v>20500</v>
      </c>
      <c r="H4" s="38">
        <f t="shared" si="3"/>
        <v>15190500</v>
      </c>
      <c r="I4" s="39">
        <f t="shared" si="4"/>
        <v>16101930</v>
      </c>
      <c r="J4" s="40">
        <f t="shared" si="5"/>
        <v>33500</v>
      </c>
      <c r="K4" s="41">
        <f t="shared" si="6"/>
        <v>2119260</v>
      </c>
    </row>
    <row r="5" spans="1:13" x14ac:dyDescent="0.25">
      <c r="A5" s="20">
        <v>4</v>
      </c>
      <c r="B5" s="21">
        <v>404</v>
      </c>
      <c r="C5" s="21">
        <v>4</v>
      </c>
      <c r="D5" s="21" t="s">
        <v>23</v>
      </c>
      <c r="E5" s="21">
        <v>989</v>
      </c>
      <c r="F5" s="21">
        <f t="shared" si="1"/>
        <v>1087.9000000000001</v>
      </c>
      <c r="G5" s="37">
        <f t="shared" si="2"/>
        <v>20500</v>
      </c>
      <c r="H5" s="38">
        <f t="shared" si="3"/>
        <v>20274500</v>
      </c>
      <c r="I5" s="39">
        <f t="shared" si="4"/>
        <v>21490970</v>
      </c>
      <c r="J5" s="40">
        <f t="shared" si="5"/>
        <v>45000</v>
      </c>
      <c r="K5" s="41">
        <f t="shared" si="6"/>
        <v>2828540.0000000005</v>
      </c>
    </row>
    <row r="6" spans="1:13" x14ac:dyDescent="0.25">
      <c r="A6" s="20">
        <v>5</v>
      </c>
      <c r="B6" s="21">
        <v>405</v>
      </c>
      <c r="C6" s="21">
        <v>4</v>
      </c>
      <c r="D6" s="21" t="s">
        <v>13</v>
      </c>
      <c r="E6" s="21">
        <v>752</v>
      </c>
      <c r="F6" s="21">
        <f t="shared" si="1"/>
        <v>827.2</v>
      </c>
      <c r="G6" s="37">
        <f t="shared" si="2"/>
        <v>20500</v>
      </c>
      <c r="H6" s="38">
        <f t="shared" si="3"/>
        <v>15416000</v>
      </c>
      <c r="I6" s="39">
        <f t="shared" si="4"/>
        <v>16340960</v>
      </c>
      <c r="J6" s="40">
        <f t="shared" si="5"/>
        <v>34000</v>
      </c>
      <c r="K6" s="41">
        <f t="shared" si="6"/>
        <v>2150720</v>
      </c>
    </row>
    <row r="7" spans="1:13" x14ac:dyDescent="0.25">
      <c r="A7" s="20">
        <v>6</v>
      </c>
      <c r="B7" s="21">
        <v>406</v>
      </c>
      <c r="C7" s="21">
        <v>4</v>
      </c>
      <c r="D7" s="21" t="s">
        <v>13</v>
      </c>
      <c r="E7" s="21">
        <v>752</v>
      </c>
      <c r="F7" s="21">
        <f t="shared" si="1"/>
        <v>827.2</v>
      </c>
      <c r="G7" s="37">
        <f t="shared" si="2"/>
        <v>20500</v>
      </c>
      <c r="H7" s="38">
        <f t="shared" si="3"/>
        <v>15416000</v>
      </c>
      <c r="I7" s="39">
        <f t="shared" si="4"/>
        <v>16340960</v>
      </c>
      <c r="J7" s="40">
        <f t="shared" si="5"/>
        <v>34000</v>
      </c>
      <c r="K7" s="41">
        <f t="shared" si="6"/>
        <v>2150720</v>
      </c>
    </row>
    <row r="8" spans="1:13" x14ac:dyDescent="0.25">
      <c r="A8" s="20">
        <v>7</v>
      </c>
      <c r="B8" s="21">
        <v>501</v>
      </c>
      <c r="C8" s="21">
        <v>5</v>
      </c>
      <c r="D8" s="21" t="s">
        <v>23</v>
      </c>
      <c r="E8" s="21">
        <v>989</v>
      </c>
      <c r="F8" s="21">
        <f t="shared" si="1"/>
        <v>1087.9000000000001</v>
      </c>
      <c r="G8" s="37">
        <f>G7+50</f>
        <v>20550</v>
      </c>
      <c r="H8" s="38">
        <f t="shared" si="3"/>
        <v>20323950</v>
      </c>
      <c r="I8" s="39">
        <f t="shared" si="4"/>
        <v>21543387</v>
      </c>
      <c r="J8" s="40">
        <f t="shared" si="5"/>
        <v>45000</v>
      </c>
      <c r="K8" s="41">
        <f t="shared" si="6"/>
        <v>2828540.0000000005</v>
      </c>
    </row>
    <row r="9" spans="1:13" x14ac:dyDescent="0.25">
      <c r="A9" s="20">
        <v>8</v>
      </c>
      <c r="B9" s="21">
        <v>502</v>
      </c>
      <c r="C9" s="21">
        <v>5</v>
      </c>
      <c r="D9" s="21" t="s">
        <v>13</v>
      </c>
      <c r="E9" s="21">
        <v>741</v>
      </c>
      <c r="F9" s="21">
        <f t="shared" si="1"/>
        <v>815.1</v>
      </c>
      <c r="G9" s="37">
        <f t="shared" ref="G9:G72" si="7">G8</f>
        <v>20550</v>
      </c>
      <c r="H9" s="38">
        <f t="shared" si="3"/>
        <v>15227550</v>
      </c>
      <c r="I9" s="39">
        <f t="shared" si="4"/>
        <v>16141203</v>
      </c>
      <c r="J9" s="40">
        <f t="shared" si="5"/>
        <v>33500</v>
      </c>
      <c r="K9" s="41">
        <f t="shared" si="6"/>
        <v>2119260</v>
      </c>
    </row>
    <row r="10" spans="1:13" x14ac:dyDescent="0.25">
      <c r="A10" s="20">
        <v>9</v>
      </c>
      <c r="B10" s="21">
        <v>503</v>
      </c>
      <c r="C10" s="21">
        <v>5</v>
      </c>
      <c r="D10" s="21" t="s">
        <v>13</v>
      </c>
      <c r="E10" s="21">
        <v>741</v>
      </c>
      <c r="F10" s="21">
        <f t="shared" si="1"/>
        <v>815.1</v>
      </c>
      <c r="G10" s="37">
        <f t="shared" si="7"/>
        <v>20550</v>
      </c>
      <c r="H10" s="38">
        <f t="shared" si="3"/>
        <v>15227550</v>
      </c>
      <c r="I10" s="39">
        <f t="shared" si="4"/>
        <v>16141203</v>
      </c>
      <c r="J10" s="40">
        <f t="shared" si="5"/>
        <v>33500</v>
      </c>
      <c r="K10" s="41">
        <f t="shared" si="6"/>
        <v>2119260</v>
      </c>
    </row>
    <row r="11" spans="1:13" x14ac:dyDescent="0.25">
      <c r="A11" s="20">
        <v>10</v>
      </c>
      <c r="B11" s="21">
        <v>504</v>
      </c>
      <c r="C11" s="21">
        <v>5</v>
      </c>
      <c r="D11" s="21" t="s">
        <v>23</v>
      </c>
      <c r="E11" s="21">
        <v>989</v>
      </c>
      <c r="F11" s="21">
        <f t="shared" si="1"/>
        <v>1087.9000000000001</v>
      </c>
      <c r="G11" s="37">
        <f t="shared" si="7"/>
        <v>20550</v>
      </c>
      <c r="H11" s="38">
        <f t="shared" si="3"/>
        <v>20323950</v>
      </c>
      <c r="I11" s="39">
        <f t="shared" si="4"/>
        <v>21543387</v>
      </c>
      <c r="J11" s="40">
        <f t="shared" si="5"/>
        <v>45000</v>
      </c>
      <c r="K11" s="41">
        <f t="shared" si="6"/>
        <v>2828540.0000000005</v>
      </c>
    </row>
    <row r="12" spans="1:13" x14ac:dyDescent="0.25">
      <c r="A12" s="20">
        <v>11</v>
      </c>
      <c r="B12" s="21">
        <v>505</v>
      </c>
      <c r="C12" s="21">
        <v>5</v>
      </c>
      <c r="D12" s="21" t="s">
        <v>13</v>
      </c>
      <c r="E12" s="21">
        <v>752</v>
      </c>
      <c r="F12" s="21">
        <f t="shared" si="1"/>
        <v>827.2</v>
      </c>
      <c r="G12" s="37">
        <f t="shared" si="7"/>
        <v>20550</v>
      </c>
      <c r="H12" s="38">
        <f t="shared" si="3"/>
        <v>15453600</v>
      </c>
      <c r="I12" s="39">
        <f t="shared" si="4"/>
        <v>16380816</v>
      </c>
      <c r="J12" s="40">
        <f t="shared" si="5"/>
        <v>34000</v>
      </c>
      <c r="K12" s="41">
        <f t="shared" si="6"/>
        <v>2150720</v>
      </c>
    </row>
    <row r="13" spans="1:13" x14ac:dyDescent="0.25">
      <c r="A13" s="20">
        <v>12</v>
      </c>
      <c r="B13" s="21">
        <v>506</v>
      </c>
      <c r="C13" s="21">
        <v>5</v>
      </c>
      <c r="D13" s="21" t="s">
        <v>13</v>
      </c>
      <c r="E13" s="21">
        <v>752</v>
      </c>
      <c r="F13" s="21">
        <f t="shared" si="1"/>
        <v>827.2</v>
      </c>
      <c r="G13" s="37">
        <f t="shared" si="7"/>
        <v>20550</v>
      </c>
      <c r="H13" s="38">
        <f t="shared" si="3"/>
        <v>15453600</v>
      </c>
      <c r="I13" s="39">
        <f t="shared" si="4"/>
        <v>16380816</v>
      </c>
      <c r="J13" s="40">
        <f t="shared" si="5"/>
        <v>34000</v>
      </c>
      <c r="K13" s="41">
        <f t="shared" si="6"/>
        <v>2150720</v>
      </c>
    </row>
    <row r="14" spans="1:13" x14ac:dyDescent="0.25">
      <c r="A14" s="20">
        <v>13</v>
      </c>
      <c r="B14" s="21">
        <v>601</v>
      </c>
      <c r="C14" s="21">
        <v>6</v>
      </c>
      <c r="D14" s="21" t="s">
        <v>23</v>
      </c>
      <c r="E14" s="21">
        <v>989</v>
      </c>
      <c r="F14" s="21">
        <f t="shared" si="1"/>
        <v>1087.9000000000001</v>
      </c>
      <c r="G14" s="37">
        <f>G13+50</f>
        <v>20600</v>
      </c>
      <c r="H14" s="38">
        <f t="shared" si="3"/>
        <v>20373400</v>
      </c>
      <c r="I14" s="39">
        <f t="shared" si="4"/>
        <v>21595804</v>
      </c>
      <c r="J14" s="40">
        <f t="shared" si="5"/>
        <v>45000</v>
      </c>
      <c r="K14" s="41">
        <f t="shared" si="6"/>
        <v>2828540.0000000005</v>
      </c>
    </row>
    <row r="15" spans="1:13" x14ac:dyDescent="0.25">
      <c r="A15" s="20">
        <v>14</v>
      </c>
      <c r="B15" s="21">
        <v>603</v>
      </c>
      <c r="C15" s="21">
        <v>6</v>
      </c>
      <c r="D15" s="21" t="s">
        <v>13</v>
      </c>
      <c r="E15" s="21">
        <v>741</v>
      </c>
      <c r="F15" s="21">
        <f t="shared" si="1"/>
        <v>815.1</v>
      </c>
      <c r="G15" s="37">
        <f t="shared" si="7"/>
        <v>20600</v>
      </c>
      <c r="H15" s="38">
        <f t="shared" si="3"/>
        <v>15264600</v>
      </c>
      <c r="I15" s="39">
        <f t="shared" si="4"/>
        <v>16180476</v>
      </c>
      <c r="J15" s="40">
        <f t="shared" si="5"/>
        <v>33500</v>
      </c>
      <c r="K15" s="41">
        <f t="shared" si="6"/>
        <v>2119260</v>
      </c>
    </row>
    <row r="16" spans="1:13" x14ac:dyDescent="0.25">
      <c r="A16" s="20">
        <v>15</v>
      </c>
      <c r="B16" s="21">
        <v>604</v>
      </c>
      <c r="C16" s="21">
        <v>6</v>
      </c>
      <c r="D16" s="21" t="s">
        <v>23</v>
      </c>
      <c r="E16" s="21">
        <v>989</v>
      </c>
      <c r="F16" s="21">
        <f t="shared" si="1"/>
        <v>1087.9000000000001</v>
      </c>
      <c r="G16" s="37">
        <f t="shared" si="7"/>
        <v>20600</v>
      </c>
      <c r="H16" s="38">
        <f t="shared" si="3"/>
        <v>20373400</v>
      </c>
      <c r="I16" s="39">
        <f t="shared" si="4"/>
        <v>21595804</v>
      </c>
      <c r="J16" s="40">
        <f t="shared" si="5"/>
        <v>45000</v>
      </c>
      <c r="K16" s="41">
        <f t="shared" si="6"/>
        <v>2828540.0000000005</v>
      </c>
    </row>
    <row r="17" spans="1:13" x14ac:dyDescent="0.25">
      <c r="A17" s="20">
        <v>16</v>
      </c>
      <c r="B17" s="21">
        <v>605</v>
      </c>
      <c r="C17" s="21">
        <v>6</v>
      </c>
      <c r="D17" s="21" t="s">
        <v>13</v>
      </c>
      <c r="E17" s="21">
        <v>752</v>
      </c>
      <c r="F17" s="21">
        <f t="shared" si="1"/>
        <v>827.2</v>
      </c>
      <c r="G17" s="37">
        <f t="shared" si="7"/>
        <v>20600</v>
      </c>
      <c r="H17" s="38">
        <f t="shared" si="3"/>
        <v>15491200</v>
      </c>
      <c r="I17" s="39">
        <f t="shared" si="4"/>
        <v>16420672</v>
      </c>
      <c r="J17" s="40">
        <f t="shared" si="5"/>
        <v>34000</v>
      </c>
      <c r="K17" s="41">
        <f t="shared" si="6"/>
        <v>2150720</v>
      </c>
    </row>
    <row r="18" spans="1:13" x14ac:dyDescent="0.25">
      <c r="A18" s="20">
        <v>17</v>
      </c>
      <c r="B18" s="21">
        <v>606</v>
      </c>
      <c r="C18" s="21">
        <v>6</v>
      </c>
      <c r="D18" s="21" t="s">
        <v>13</v>
      </c>
      <c r="E18" s="21">
        <v>752</v>
      </c>
      <c r="F18" s="21">
        <f t="shared" si="1"/>
        <v>827.2</v>
      </c>
      <c r="G18" s="37">
        <f t="shared" si="7"/>
        <v>20600</v>
      </c>
      <c r="H18" s="38">
        <f t="shared" si="3"/>
        <v>15491200</v>
      </c>
      <c r="I18" s="39">
        <f t="shared" si="4"/>
        <v>16420672</v>
      </c>
      <c r="J18" s="40">
        <f t="shared" si="5"/>
        <v>34000</v>
      </c>
      <c r="K18" s="41">
        <f t="shared" si="6"/>
        <v>2150720</v>
      </c>
    </row>
    <row r="19" spans="1:13" x14ac:dyDescent="0.25">
      <c r="A19" s="20">
        <v>18</v>
      </c>
      <c r="B19" s="21">
        <v>701</v>
      </c>
      <c r="C19" s="21">
        <v>7</v>
      </c>
      <c r="D19" s="21" t="s">
        <v>23</v>
      </c>
      <c r="E19" s="21">
        <v>989</v>
      </c>
      <c r="F19" s="21">
        <f t="shared" si="1"/>
        <v>1087.9000000000001</v>
      </c>
      <c r="G19" s="37">
        <f>G18+50</f>
        <v>20650</v>
      </c>
      <c r="H19" s="38">
        <f t="shared" si="3"/>
        <v>20422850</v>
      </c>
      <c r="I19" s="39">
        <f t="shared" si="4"/>
        <v>21648221</v>
      </c>
      <c r="J19" s="40">
        <f t="shared" si="5"/>
        <v>45000</v>
      </c>
      <c r="K19" s="41">
        <f t="shared" si="6"/>
        <v>2828540.0000000005</v>
      </c>
    </row>
    <row r="20" spans="1:13" x14ac:dyDescent="0.25">
      <c r="A20" s="20">
        <v>19</v>
      </c>
      <c r="B20" s="21">
        <v>702</v>
      </c>
      <c r="C20" s="21">
        <v>7</v>
      </c>
      <c r="D20" s="21" t="s">
        <v>13</v>
      </c>
      <c r="E20" s="21">
        <v>741</v>
      </c>
      <c r="F20" s="21">
        <f t="shared" si="1"/>
        <v>815.1</v>
      </c>
      <c r="G20" s="37">
        <f t="shared" si="7"/>
        <v>20650</v>
      </c>
      <c r="H20" s="38">
        <f t="shared" si="3"/>
        <v>15301650</v>
      </c>
      <c r="I20" s="39">
        <f t="shared" si="4"/>
        <v>16219749</v>
      </c>
      <c r="J20" s="40">
        <f t="shared" si="5"/>
        <v>34000</v>
      </c>
      <c r="K20" s="41">
        <f t="shared" si="6"/>
        <v>2119260</v>
      </c>
    </row>
    <row r="21" spans="1:13" x14ac:dyDescent="0.25">
      <c r="A21" s="20">
        <v>20</v>
      </c>
      <c r="B21" s="21">
        <v>703</v>
      </c>
      <c r="C21" s="21">
        <v>7</v>
      </c>
      <c r="D21" s="21" t="s">
        <v>13</v>
      </c>
      <c r="E21" s="21">
        <v>741</v>
      </c>
      <c r="F21" s="21">
        <f t="shared" si="1"/>
        <v>815.1</v>
      </c>
      <c r="G21" s="37">
        <f t="shared" si="7"/>
        <v>20650</v>
      </c>
      <c r="H21" s="38">
        <f t="shared" si="3"/>
        <v>15301650</v>
      </c>
      <c r="I21" s="39">
        <f t="shared" si="4"/>
        <v>16219749</v>
      </c>
      <c r="J21" s="40">
        <f t="shared" si="5"/>
        <v>34000</v>
      </c>
      <c r="K21" s="41">
        <f t="shared" si="6"/>
        <v>2119260</v>
      </c>
    </row>
    <row r="22" spans="1:13" x14ac:dyDescent="0.25">
      <c r="A22" s="20">
        <v>21</v>
      </c>
      <c r="B22" s="21">
        <v>704</v>
      </c>
      <c r="C22" s="21">
        <v>7</v>
      </c>
      <c r="D22" s="21" t="s">
        <v>23</v>
      </c>
      <c r="E22" s="21">
        <v>989</v>
      </c>
      <c r="F22" s="21">
        <f t="shared" si="1"/>
        <v>1087.9000000000001</v>
      </c>
      <c r="G22" s="37">
        <f t="shared" si="7"/>
        <v>20650</v>
      </c>
      <c r="H22" s="38">
        <f t="shared" si="3"/>
        <v>20422850</v>
      </c>
      <c r="I22" s="39">
        <f t="shared" si="4"/>
        <v>21648221</v>
      </c>
      <c r="J22" s="40">
        <f t="shared" si="5"/>
        <v>45000</v>
      </c>
      <c r="K22" s="41">
        <f t="shared" si="6"/>
        <v>2828540.0000000005</v>
      </c>
    </row>
    <row r="23" spans="1:13" x14ac:dyDescent="0.25">
      <c r="A23" s="20">
        <v>22</v>
      </c>
      <c r="B23" s="21">
        <v>705</v>
      </c>
      <c r="C23" s="21">
        <v>7</v>
      </c>
      <c r="D23" s="21" t="s">
        <v>13</v>
      </c>
      <c r="E23" s="21">
        <v>752</v>
      </c>
      <c r="F23" s="21">
        <f t="shared" si="1"/>
        <v>827.2</v>
      </c>
      <c r="G23" s="37">
        <f t="shared" si="7"/>
        <v>20650</v>
      </c>
      <c r="H23" s="38">
        <f t="shared" si="3"/>
        <v>15528800</v>
      </c>
      <c r="I23" s="39">
        <f t="shared" si="4"/>
        <v>16460528</v>
      </c>
      <c r="J23" s="40">
        <f t="shared" si="5"/>
        <v>34500</v>
      </c>
      <c r="K23" s="41">
        <f t="shared" si="6"/>
        <v>2150720</v>
      </c>
    </row>
    <row r="24" spans="1:13" x14ac:dyDescent="0.25">
      <c r="A24" s="20">
        <v>23</v>
      </c>
      <c r="B24" s="21">
        <v>706</v>
      </c>
      <c r="C24" s="21">
        <v>7</v>
      </c>
      <c r="D24" s="21" t="s">
        <v>13</v>
      </c>
      <c r="E24" s="21">
        <v>752</v>
      </c>
      <c r="F24" s="21">
        <f t="shared" si="1"/>
        <v>827.2</v>
      </c>
      <c r="G24" s="37">
        <f t="shared" si="7"/>
        <v>20650</v>
      </c>
      <c r="H24" s="38">
        <f t="shared" si="3"/>
        <v>15528800</v>
      </c>
      <c r="I24" s="39">
        <f t="shared" si="4"/>
        <v>16460528</v>
      </c>
      <c r="J24" s="40">
        <f t="shared" si="5"/>
        <v>34500</v>
      </c>
      <c r="K24" s="41">
        <f t="shared" si="6"/>
        <v>2150720</v>
      </c>
      <c r="M24" s="11" t="e">
        <f>I24/#REF!</f>
        <v>#REF!</v>
      </c>
    </row>
    <row r="25" spans="1:13" x14ac:dyDescent="0.25">
      <c r="A25" s="20">
        <v>24</v>
      </c>
      <c r="B25" s="21">
        <v>801</v>
      </c>
      <c r="C25" s="21">
        <v>8</v>
      </c>
      <c r="D25" s="21" t="s">
        <v>23</v>
      </c>
      <c r="E25" s="21">
        <v>989</v>
      </c>
      <c r="F25" s="21">
        <f t="shared" si="1"/>
        <v>1087.9000000000001</v>
      </c>
      <c r="G25" s="37">
        <f>G24+50</f>
        <v>20700</v>
      </c>
      <c r="H25" s="38">
        <f t="shared" si="3"/>
        <v>20472300</v>
      </c>
      <c r="I25" s="39">
        <f t="shared" si="4"/>
        <v>21700638</v>
      </c>
      <c r="J25" s="40">
        <f t="shared" si="5"/>
        <v>45000</v>
      </c>
      <c r="K25" s="41">
        <f t="shared" si="6"/>
        <v>2828540.0000000005</v>
      </c>
    </row>
    <row r="26" spans="1:13" x14ac:dyDescent="0.25">
      <c r="A26" s="20">
        <v>25</v>
      </c>
      <c r="B26" s="21">
        <v>802</v>
      </c>
      <c r="C26" s="21">
        <v>8</v>
      </c>
      <c r="D26" s="24" t="s">
        <v>13</v>
      </c>
      <c r="E26" s="21">
        <v>741</v>
      </c>
      <c r="F26" s="21">
        <f t="shared" si="1"/>
        <v>815.1</v>
      </c>
      <c r="G26" s="37">
        <f t="shared" si="7"/>
        <v>20700</v>
      </c>
      <c r="H26" s="38">
        <f t="shared" si="3"/>
        <v>15338700</v>
      </c>
      <c r="I26" s="39">
        <f t="shared" si="4"/>
        <v>16259022</v>
      </c>
      <c r="J26" s="40">
        <f t="shared" si="5"/>
        <v>34000</v>
      </c>
      <c r="K26" s="41">
        <f t="shared" si="6"/>
        <v>2119260</v>
      </c>
    </row>
    <row r="27" spans="1:13" x14ac:dyDescent="0.25">
      <c r="A27" s="20">
        <v>26</v>
      </c>
      <c r="B27" s="21">
        <v>803</v>
      </c>
      <c r="C27" s="21">
        <v>8</v>
      </c>
      <c r="D27" s="24" t="s">
        <v>13</v>
      </c>
      <c r="E27" s="21">
        <v>741</v>
      </c>
      <c r="F27" s="21">
        <f t="shared" si="1"/>
        <v>815.1</v>
      </c>
      <c r="G27" s="37">
        <f t="shared" si="7"/>
        <v>20700</v>
      </c>
      <c r="H27" s="38">
        <f t="shared" si="3"/>
        <v>15338700</v>
      </c>
      <c r="I27" s="39">
        <f t="shared" si="4"/>
        <v>16259022</v>
      </c>
      <c r="J27" s="40">
        <f t="shared" si="5"/>
        <v>34000</v>
      </c>
      <c r="K27" s="41">
        <f t="shared" si="6"/>
        <v>2119260</v>
      </c>
    </row>
    <row r="28" spans="1:13" x14ac:dyDescent="0.25">
      <c r="A28" s="20">
        <v>27</v>
      </c>
      <c r="B28" s="21">
        <v>804</v>
      </c>
      <c r="C28" s="21">
        <v>8</v>
      </c>
      <c r="D28" s="24" t="s">
        <v>23</v>
      </c>
      <c r="E28" s="21">
        <v>989</v>
      </c>
      <c r="F28" s="21">
        <f t="shared" si="1"/>
        <v>1087.9000000000001</v>
      </c>
      <c r="G28" s="37">
        <f t="shared" si="7"/>
        <v>20700</v>
      </c>
      <c r="H28" s="38">
        <f t="shared" si="3"/>
        <v>20472300</v>
      </c>
      <c r="I28" s="39">
        <f t="shared" si="4"/>
        <v>21700638</v>
      </c>
      <c r="J28" s="40">
        <f t="shared" si="5"/>
        <v>45000</v>
      </c>
      <c r="K28" s="41">
        <f t="shared" si="6"/>
        <v>2828540.0000000005</v>
      </c>
    </row>
    <row r="29" spans="1:13" x14ac:dyDescent="0.25">
      <c r="A29" s="20">
        <v>28</v>
      </c>
      <c r="B29" s="21">
        <v>805</v>
      </c>
      <c r="C29" s="21">
        <v>8</v>
      </c>
      <c r="D29" s="24" t="s">
        <v>13</v>
      </c>
      <c r="E29" s="21">
        <v>752</v>
      </c>
      <c r="F29" s="21">
        <f t="shared" si="1"/>
        <v>827.2</v>
      </c>
      <c r="G29" s="37">
        <f t="shared" si="7"/>
        <v>20700</v>
      </c>
      <c r="H29" s="38">
        <f t="shared" si="3"/>
        <v>15566400</v>
      </c>
      <c r="I29" s="39">
        <f t="shared" si="4"/>
        <v>16500384</v>
      </c>
      <c r="J29" s="40">
        <f t="shared" si="5"/>
        <v>34500</v>
      </c>
      <c r="K29" s="41">
        <f t="shared" si="6"/>
        <v>2150720</v>
      </c>
    </row>
    <row r="30" spans="1:13" x14ac:dyDescent="0.25">
      <c r="A30" s="20">
        <v>29</v>
      </c>
      <c r="B30" s="21">
        <v>806</v>
      </c>
      <c r="C30" s="21">
        <v>8</v>
      </c>
      <c r="D30" s="24" t="s">
        <v>13</v>
      </c>
      <c r="E30" s="21">
        <v>752</v>
      </c>
      <c r="F30" s="21">
        <f t="shared" si="1"/>
        <v>827.2</v>
      </c>
      <c r="G30" s="37">
        <f t="shared" si="7"/>
        <v>20700</v>
      </c>
      <c r="H30" s="38">
        <f t="shared" si="3"/>
        <v>15566400</v>
      </c>
      <c r="I30" s="39">
        <f t="shared" si="4"/>
        <v>16500384</v>
      </c>
      <c r="J30" s="40">
        <f t="shared" si="5"/>
        <v>34500</v>
      </c>
      <c r="K30" s="41">
        <f t="shared" si="6"/>
        <v>2150720</v>
      </c>
    </row>
    <row r="31" spans="1:13" x14ac:dyDescent="0.25">
      <c r="A31" s="20">
        <v>30</v>
      </c>
      <c r="B31" s="21">
        <v>901</v>
      </c>
      <c r="C31" s="21">
        <v>9</v>
      </c>
      <c r="D31" s="21" t="s">
        <v>23</v>
      </c>
      <c r="E31" s="21">
        <v>989</v>
      </c>
      <c r="F31" s="21">
        <f t="shared" si="1"/>
        <v>1087.9000000000001</v>
      </c>
      <c r="G31" s="37">
        <f>G30+50</f>
        <v>20750</v>
      </c>
      <c r="H31" s="38">
        <f t="shared" si="3"/>
        <v>20521750</v>
      </c>
      <c r="I31" s="39">
        <f t="shared" si="4"/>
        <v>21753055</v>
      </c>
      <c r="J31" s="40">
        <f t="shared" si="5"/>
        <v>45500</v>
      </c>
      <c r="K31" s="41">
        <f t="shared" si="6"/>
        <v>2828540.0000000005</v>
      </c>
    </row>
    <row r="32" spans="1:13" x14ac:dyDescent="0.25">
      <c r="A32" s="20">
        <v>31</v>
      </c>
      <c r="B32" s="21">
        <v>902</v>
      </c>
      <c r="C32" s="21">
        <v>9</v>
      </c>
      <c r="D32" s="24" t="s">
        <v>13</v>
      </c>
      <c r="E32" s="21">
        <v>741</v>
      </c>
      <c r="F32" s="21">
        <f t="shared" si="1"/>
        <v>815.1</v>
      </c>
      <c r="G32" s="37">
        <f t="shared" si="7"/>
        <v>20750</v>
      </c>
      <c r="H32" s="38">
        <f t="shared" si="3"/>
        <v>15375750</v>
      </c>
      <c r="I32" s="39">
        <f t="shared" si="4"/>
        <v>16298295</v>
      </c>
      <c r="J32" s="40">
        <f t="shared" si="5"/>
        <v>34000</v>
      </c>
      <c r="K32" s="41">
        <f t="shared" si="6"/>
        <v>2119260</v>
      </c>
    </row>
    <row r="33" spans="1:11" x14ac:dyDescent="0.25">
      <c r="A33" s="20">
        <v>32</v>
      </c>
      <c r="B33" s="21">
        <v>903</v>
      </c>
      <c r="C33" s="21">
        <v>9</v>
      </c>
      <c r="D33" s="24" t="s">
        <v>13</v>
      </c>
      <c r="E33" s="21">
        <v>741</v>
      </c>
      <c r="F33" s="21">
        <f t="shared" si="1"/>
        <v>815.1</v>
      </c>
      <c r="G33" s="37">
        <f t="shared" si="7"/>
        <v>20750</v>
      </c>
      <c r="H33" s="38">
        <f t="shared" si="3"/>
        <v>15375750</v>
      </c>
      <c r="I33" s="39">
        <f t="shared" si="4"/>
        <v>16298295</v>
      </c>
      <c r="J33" s="40">
        <f t="shared" si="5"/>
        <v>34000</v>
      </c>
      <c r="K33" s="41">
        <f t="shared" si="6"/>
        <v>2119260</v>
      </c>
    </row>
    <row r="34" spans="1:11" x14ac:dyDescent="0.25">
      <c r="A34" s="20">
        <v>33</v>
      </c>
      <c r="B34" s="21">
        <v>904</v>
      </c>
      <c r="C34" s="21">
        <v>9</v>
      </c>
      <c r="D34" s="24" t="s">
        <v>23</v>
      </c>
      <c r="E34" s="21">
        <v>989</v>
      </c>
      <c r="F34" s="21">
        <f t="shared" si="1"/>
        <v>1087.9000000000001</v>
      </c>
      <c r="G34" s="37">
        <f t="shared" si="7"/>
        <v>20750</v>
      </c>
      <c r="H34" s="38">
        <f t="shared" si="3"/>
        <v>20521750</v>
      </c>
      <c r="I34" s="39">
        <f t="shared" si="4"/>
        <v>21753055</v>
      </c>
      <c r="J34" s="40">
        <f t="shared" si="5"/>
        <v>45500</v>
      </c>
      <c r="K34" s="41">
        <f t="shared" si="6"/>
        <v>2828540.0000000005</v>
      </c>
    </row>
    <row r="35" spans="1:11" x14ac:dyDescent="0.25">
      <c r="A35" s="20">
        <v>34</v>
      </c>
      <c r="B35" s="21">
        <v>905</v>
      </c>
      <c r="C35" s="21">
        <v>9</v>
      </c>
      <c r="D35" s="24" t="s">
        <v>13</v>
      </c>
      <c r="E35" s="21">
        <v>752</v>
      </c>
      <c r="F35" s="21">
        <f t="shared" si="1"/>
        <v>827.2</v>
      </c>
      <c r="G35" s="37">
        <f t="shared" si="7"/>
        <v>20750</v>
      </c>
      <c r="H35" s="38">
        <f t="shared" si="3"/>
        <v>15604000</v>
      </c>
      <c r="I35" s="39">
        <f t="shared" si="4"/>
        <v>16540240</v>
      </c>
      <c r="J35" s="40">
        <f t="shared" si="5"/>
        <v>34500</v>
      </c>
      <c r="K35" s="41">
        <f t="shared" si="6"/>
        <v>2150720</v>
      </c>
    </row>
    <row r="36" spans="1:11" x14ac:dyDescent="0.25">
      <c r="A36" s="20">
        <v>35</v>
      </c>
      <c r="B36" s="21">
        <v>906</v>
      </c>
      <c r="C36" s="21">
        <v>9</v>
      </c>
      <c r="D36" s="24" t="s">
        <v>13</v>
      </c>
      <c r="E36" s="21">
        <v>752</v>
      </c>
      <c r="F36" s="21">
        <f t="shared" si="1"/>
        <v>827.2</v>
      </c>
      <c r="G36" s="37">
        <f t="shared" si="7"/>
        <v>20750</v>
      </c>
      <c r="H36" s="38">
        <f t="shared" si="3"/>
        <v>15604000</v>
      </c>
      <c r="I36" s="39">
        <f t="shared" si="4"/>
        <v>16540240</v>
      </c>
      <c r="J36" s="40">
        <f t="shared" si="5"/>
        <v>34500</v>
      </c>
      <c r="K36" s="41">
        <f t="shared" si="6"/>
        <v>2150720</v>
      </c>
    </row>
    <row r="37" spans="1:11" x14ac:dyDescent="0.25">
      <c r="A37" s="20">
        <v>36</v>
      </c>
      <c r="B37" s="21">
        <v>1001</v>
      </c>
      <c r="C37" s="21">
        <v>10</v>
      </c>
      <c r="D37" s="21" t="s">
        <v>24</v>
      </c>
      <c r="E37" s="21">
        <v>1199</v>
      </c>
      <c r="F37" s="21">
        <f t="shared" si="1"/>
        <v>1318.9</v>
      </c>
      <c r="G37" s="37">
        <f>G36+50</f>
        <v>20800</v>
      </c>
      <c r="H37" s="38">
        <f t="shared" si="3"/>
        <v>24939200</v>
      </c>
      <c r="I37" s="39">
        <f t="shared" si="4"/>
        <v>26435552</v>
      </c>
      <c r="J37" s="40">
        <f t="shared" si="5"/>
        <v>55000</v>
      </c>
      <c r="K37" s="41">
        <f t="shared" si="6"/>
        <v>3429140.0000000005</v>
      </c>
    </row>
    <row r="38" spans="1:11" x14ac:dyDescent="0.25">
      <c r="A38" s="20">
        <v>37</v>
      </c>
      <c r="B38" s="21">
        <v>1003</v>
      </c>
      <c r="C38" s="21">
        <v>10</v>
      </c>
      <c r="D38" s="24" t="s">
        <v>13</v>
      </c>
      <c r="E38" s="21">
        <v>741</v>
      </c>
      <c r="F38" s="21">
        <f t="shared" si="1"/>
        <v>815.1</v>
      </c>
      <c r="G38" s="37">
        <f t="shared" si="7"/>
        <v>20800</v>
      </c>
      <c r="H38" s="38">
        <f t="shared" si="3"/>
        <v>15412800</v>
      </c>
      <c r="I38" s="39">
        <f t="shared" si="4"/>
        <v>16337568</v>
      </c>
      <c r="J38" s="40">
        <f t="shared" si="5"/>
        <v>34000</v>
      </c>
      <c r="K38" s="41">
        <f t="shared" si="6"/>
        <v>2119260</v>
      </c>
    </row>
    <row r="39" spans="1:11" x14ac:dyDescent="0.25">
      <c r="A39" s="20">
        <v>38</v>
      </c>
      <c r="B39" s="21">
        <v>1004</v>
      </c>
      <c r="C39" s="21">
        <v>10</v>
      </c>
      <c r="D39" s="24" t="s">
        <v>23</v>
      </c>
      <c r="E39" s="21">
        <v>989</v>
      </c>
      <c r="F39" s="21">
        <f t="shared" si="1"/>
        <v>1087.9000000000001</v>
      </c>
      <c r="G39" s="37">
        <f t="shared" si="7"/>
        <v>20800</v>
      </c>
      <c r="H39" s="38">
        <f t="shared" si="3"/>
        <v>20571200</v>
      </c>
      <c r="I39" s="39">
        <f t="shared" si="4"/>
        <v>21805472</v>
      </c>
      <c r="J39" s="40">
        <f t="shared" si="5"/>
        <v>45500</v>
      </c>
      <c r="K39" s="41">
        <f t="shared" si="6"/>
        <v>2828540.0000000005</v>
      </c>
    </row>
    <row r="40" spans="1:11" x14ac:dyDescent="0.25">
      <c r="A40" s="20">
        <v>39</v>
      </c>
      <c r="B40" s="21">
        <v>1005</v>
      </c>
      <c r="C40" s="21">
        <v>10</v>
      </c>
      <c r="D40" s="24" t="s">
        <v>13</v>
      </c>
      <c r="E40" s="21">
        <v>752</v>
      </c>
      <c r="F40" s="21">
        <f t="shared" si="1"/>
        <v>827.2</v>
      </c>
      <c r="G40" s="37">
        <f t="shared" si="7"/>
        <v>20800</v>
      </c>
      <c r="H40" s="38">
        <f t="shared" si="3"/>
        <v>15641600</v>
      </c>
      <c r="I40" s="39">
        <f t="shared" si="4"/>
        <v>16580096</v>
      </c>
      <c r="J40" s="40">
        <f t="shared" si="5"/>
        <v>34500</v>
      </c>
      <c r="K40" s="41">
        <f t="shared" si="6"/>
        <v>2150720</v>
      </c>
    </row>
    <row r="41" spans="1:11" x14ac:dyDescent="0.25">
      <c r="A41" s="20">
        <v>40</v>
      </c>
      <c r="B41" s="21">
        <v>1006</v>
      </c>
      <c r="C41" s="21">
        <v>10</v>
      </c>
      <c r="D41" s="24" t="s">
        <v>13</v>
      </c>
      <c r="E41" s="21">
        <v>752</v>
      </c>
      <c r="F41" s="21">
        <f t="shared" si="1"/>
        <v>827.2</v>
      </c>
      <c r="G41" s="37">
        <f t="shared" si="7"/>
        <v>20800</v>
      </c>
      <c r="H41" s="38">
        <f t="shared" si="3"/>
        <v>15641600</v>
      </c>
      <c r="I41" s="39">
        <f t="shared" si="4"/>
        <v>16580096</v>
      </c>
      <c r="J41" s="40">
        <f t="shared" si="5"/>
        <v>34500</v>
      </c>
      <c r="K41" s="41">
        <f t="shared" si="6"/>
        <v>2150720</v>
      </c>
    </row>
    <row r="42" spans="1:11" x14ac:dyDescent="0.25">
      <c r="A42" s="20">
        <v>41</v>
      </c>
      <c r="B42" s="21">
        <v>1101</v>
      </c>
      <c r="C42" s="21">
        <v>11</v>
      </c>
      <c r="D42" s="21" t="s">
        <v>23</v>
      </c>
      <c r="E42" s="21">
        <v>989</v>
      </c>
      <c r="F42" s="21">
        <f t="shared" si="1"/>
        <v>1087.9000000000001</v>
      </c>
      <c r="G42" s="37">
        <f>G41+50</f>
        <v>20850</v>
      </c>
      <c r="H42" s="38">
        <f t="shared" si="3"/>
        <v>20620650</v>
      </c>
      <c r="I42" s="39">
        <f t="shared" si="4"/>
        <v>21857889</v>
      </c>
      <c r="J42" s="40">
        <f t="shared" si="5"/>
        <v>45500</v>
      </c>
      <c r="K42" s="41">
        <f t="shared" si="6"/>
        <v>2828540.0000000005</v>
      </c>
    </row>
    <row r="43" spans="1:11" x14ac:dyDescent="0.25">
      <c r="A43" s="20">
        <v>42</v>
      </c>
      <c r="B43" s="21">
        <v>1102</v>
      </c>
      <c r="C43" s="21">
        <v>11</v>
      </c>
      <c r="D43" s="24" t="s">
        <v>13</v>
      </c>
      <c r="E43" s="21">
        <v>741</v>
      </c>
      <c r="F43" s="21">
        <f t="shared" si="1"/>
        <v>815.1</v>
      </c>
      <c r="G43" s="37">
        <f t="shared" si="7"/>
        <v>20850</v>
      </c>
      <c r="H43" s="38">
        <f t="shared" si="3"/>
        <v>15449850</v>
      </c>
      <c r="I43" s="39">
        <f t="shared" si="4"/>
        <v>16376841</v>
      </c>
      <c r="J43" s="40">
        <f t="shared" si="5"/>
        <v>34000</v>
      </c>
      <c r="K43" s="41">
        <f t="shared" si="6"/>
        <v>2119260</v>
      </c>
    </row>
    <row r="44" spans="1:11" x14ac:dyDescent="0.25">
      <c r="A44" s="20">
        <v>43</v>
      </c>
      <c r="B44" s="21">
        <v>1103</v>
      </c>
      <c r="C44" s="21">
        <v>11</v>
      </c>
      <c r="D44" s="24" t="s">
        <v>13</v>
      </c>
      <c r="E44" s="21">
        <v>741</v>
      </c>
      <c r="F44" s="21">
        <f t="shared" si="1"/>
        <v>815.1</v>
      </c>
      <c r="G44" s="37">
        <f t="shared" si="7"/>
        <v>20850</v>
      </c>
      <c r="H44" s="38">
        <f t="shared" si="3"/>
        <v>15449850</v>
      </c>
      <c r="I44" s="39">
        <f t="shared" si="4"/>
        <v>16376841</v>
      </c>
      <c r="J44" s="40">
        <f t="shared" si="5"/>
        <v>34000</v>
      </c>
      <c r="K44" s="41">
        <f t="shared" si="6"/>
        <v>2119260</v>
      </c>
    </row>
    <row r="45" spans="1:11" x14ac:dyDescent="0.25">
      <c r="A45" s="20">
        <v>44</v>
      </c>
      <c r="B45" s="21">
        <v>1104</v>
      </c>
      <c r="C45" s="21">
        <v>11</v>
      </c>
      <c r="D45" s="24" t="s">
        <v>23</v>
      </c>
      <c r="E45" s="21">
        <v>989</v>
      </c>
      <c r="F45" s="21">
        <f t="shared" si="1"/>
        <v>1087.9000000000001</v>
      </c>
      <c r="G45" s="37">
        <f t="shared" si="7"/>
        <v>20850</v>
      </c>
      <c r="H45" s="38">
        <f t="shared" si="3"/>
        <v>20620650</v>
      </c>
      <c r="I45" s="39">
        <f t="shared" si="4"/>
        <v>21857889</v>
      </c>
      <c r="J45" s="40">
        <f t="shared" si="5"/>
        <v>45500</v>
      </c>
      <c r="K45" s="41">
        <f t="shared" si="6"/>
        <v>2828540.0000000005</v>
      </c>
    </row>
    <row r="46" spans="1:11" x14ac:dyDescent="0.25">
      <c r="A46" s="20">
        <v>45</v>
      </c>
      <c r="B46" s="21">
        <v>1105</v>
      </c>
      <c r="C46" s="21">
        <v>11</v>
      </c>
      <c r="D46" s="24" t="s">
        <v>13</v>
      </c>
      <c r="E46" s="21">
        <v>752</v>
      </c>
      <c r="F46" s="21">
        <f t="shared" si="1"/>
        <v>827.2</v>
      </c>
      <c r="G46" s="37">
        <f t="shared" si="7"/>
        <v>20850</v>
      </c>
      <c r="H46" s="38">
        <f t="shared" si="3"/>
        <v>15679200</v>
      </c>
      <c r="I46" s="39">
        <f t="shared" si="4"/>
        <v>16619952</v>
      </c>
      <c r="J46" s="40">
        <f t="shared" si="5"/>
        <v>34500</v>
      </c>
      <c r="K46" s="41">
        <f t="shared" si="6"/>
        <v>2150720</v>
      </c>
    </row>
    <row r="47" spans="1:11" x14ac:dyDescent="0.25">
      <c r="A47" s="20">
        <v>46</v>
      </c>
      <c r="B47" s="21">
        <v>1106</v>
      </c>
      <c r="C47" s="21">
        <v>11</v>
      </c>
      <c r="D47" s="24" t="s">
        <v>13</v>
      </c>
      <c r="E47" s="21">
        <v>752</v>
      </c>
      <c r="F47" s="21">
        <f t="shared" si="1"/>
        <v>827.2</v>
      </c>
      <c r="G47" s="37">
        <f t="shared" si="7"/>
        <v>20850</v>
      </c>
      <c r="H47" s="38">
        <f t="shared" si="3"/>
        <v>15679200</v>
      </c>
      <c r="I47" s="39">
        <f t="shared" si="4"/>
        <v>16619952</v>
      </c>
      <c r="J47" s="40">
        <f t="shared" si="5"/>
        <v>34500</v>
      </c>
      <c r="K47" s="41">
        <f t="shared" si="6"/>
        <v>2150720</v>
      </c>
    </row>
    <row r="48" spans="1:11" x14ac:dyDescent="0.25">
      <c r="A48" s="20">
        <v>47</v>
      </c>
      <c r="B48" s="21">
        <v>1201</v>
      </c>
      <c r="C48" s="21">
        <v>12</v>
      </c>
      <c r="D48" s="21" t="s">
        <v>23</v>
      </c>
      <c r="E48" s="21">
        <v>989</v>
      </c>
      <c r="F48" s="21">
        <f t="shared" si="1"/>
        <v>1087.9000000000001</v>
      </c>
      <c r="G48" s="37">
        <f>G47+50</f>
        <v>20900</v>
      </c>
      <c r="H48" s="38">
        <f t="shared" si="3"/>
        <v>20670100</v>
      </c>
      <c r="I48" s="39">
        <f t="shared" si="4"/>
        <v>21910306</v>
      </c>
      <c r="J48" s="40">
        <f t="shared" si="5"/>
        <v>45500</v>
      </c>
      <c r="K48" s="41">
        <f t="shared" si="6"/>
        <v>2828540.0000000005</v>
      </c>
    </row>
    <row r="49" spans="1:11" x14ac:dyDescent="0.25">
      <c r="A49" s="20">
        <v>48</v>
      </c>
      <c r="B49" s="21">
        <v>1202</v>
      </c>
      <c r="C49" s="21">
        <v>12</v>
      </c>
      <c r="D49" s="24" t="s">
        <v>13</v>
      </c>
      <c r="E49" s="21">
        <v>741</v>
      </c>
      <c r="F49" s="21">
        <f t="shared" si="1"/>
        <v>815.1</v>
      </c>
      <c r="G49" s="37">
        <f t="shared" si="7"/>
        <v>20900</v>
      </c>
      <c r="H49" s="38">
        <f t="shared" si="3"/>
        <v>15486900</v>
      </c>
      <c r="I49" s="39">
        <f t="shared" si="4"/>
        <v>16416114</v>
      </c>
      <c r="J49" s="40">
        <f t="shared" si="5"/>
        <v>34000</v>
      </c>
      <c r="K49" s="41">
        <f t="shared" si="6"/>
        <v>2119260</v>
      </c>
    </row>
    <row r="50" spans="1:11" x14ac:dyDescent="0.25">
      <c r="A50" s="20">
        <v>49</v>
      </c>
      <c r="B50" s="21">
        <v>1203</v>
      </c>
      <c r="C50" s="21">
        <v>12</v>
      </c>
      <c r="D50" s="24" t="s">
        <v>13</v>
      </c>
      <c r="E50" s="21">
        <v>741</v>
      </c>
      <c r="F50" s="21">
        <f t="shared" si="1"/>
        <v>815.1</v>
      </c>
      <c r="G50" s="37">
        <f t="shared" si="7"/>
        <v>20900</v>
      </c>
      <c r="H50" s="38">
        <f t="shared" si="3"/>
        <v>15486900</v>
      </c>
      <c r="I50" s="39">
        <f t="shared" si="4"/>
        <v>16416114</v>
      </c>
      <c r="J50" s="40">
        <f t="shared" si="5"/>
        <v>34000</v>
      </c>
      <c r="K50" s="41">
        <f t="shared" si="6"/>
        <v>2119260</v>
      </c>
    </row>
    <row r="51" spans="1:11" x14ac:dyDescent="0.25">
      <c r="A51" s="20">
        <v>50</v>
      </c>
      <c r="B51" s="21">
        <v>1204</v>
      </c>
      <c r="C51" s="21">
        <v>12</v>
      </c>
      <c r="D51" s="24" t="s">
        <v>23</v>
      </c>
      <c r="E51" s="21">
        <v>989</v>
      </c>
      <c r="F51" s="21">
        <f t="shared" si="1"/>
        <v>1087.9000000000001</v>
      </c>
      <c r="G51" s="37">
        <f t="shared" si="7"/>
        <v>20900</v>
      </c>
      <c r="H51" s="38">
        <f t="shared" si="3"/>
        <v>20670100</v>
      </c>
      <c r="I51" s="39">
        <f t="shared" si="4"/>
        <v>21910306</v>
      </c>
      <c r="J51" s="40">
        <f t="shared" si="5"/>
        <v>45500</v>
      </c>
      <c r="K51" s="41">
        <f t="shared" si="6"/>
        <v>2828540.0000000005</v>
      </c>
    </row>
    <row r="52" spans="1:11" x14ac:dyDescent="0.25">
      <c r="A52" s="20">
        <v>51</v>
      </c>
      <c r="B52" s="21">
        <v>1205</v>
      </c>
      <c r="C52" s="21">
        <v>12</v>
      </c>
      <c r="D52" s="24" t="s">
        <v>13</v>
      </c>
      <c r="E52" s="21">
        <v>752</v>
      </c>
      <c r="F52" s="21">
        <f t="shared" si="1"/>
        <v>827.2</v>
      </c>
      <c r="G52" s="37">
        <f t="shared" si="7"/>
        <v>20900</v>
      </c>
      <c r="H52" s="38">
        <f t="shared" si="3"/>
        <v>15716800</v>
      </c>
      <c r="I52" s="39">
        <f t="shared" si="4"/>
        <v>16659808</v>
      </c>
      <c r="J52" s="40">
        <f t="shared" si="5"/>
        <v>34500</v>
      </c>
      <c r="K52" s="41">
        <f t="shared" si="6"/>
        <v>2150720</v>
      </c>
    </row>
    <row r="53" spans="1:11" x14ac:dyDescent="0.25">
      <c r="A53" s="20">
        <v>52</v>
      </c>
      <c r="B53" s="21">
        <v>1206</v>
      </c>
      <c r="C53" s="21">
        <v>12</v>
      </c>
      <c r="D53" s="24" t="s">
        <v>13</v>
      </c>
      <c r="E53" s="21">
        <v>752</v>
      </c>
      <c r="F53" s="21">
        <f t="shared" si="1"/>
        <v>827.2</v>
      </c>
      <c r="G53" s="37">
        <f t="shared" si="7"/>
        <v>20900</v>
      </c>
      <c r="H53" s="38">
        <f t="shared" si="3"/>
        <v>15716800</v>
      </c>
      <c r="I53" s="39">
        <f t="shared" si="4"/>
        <v>16659808</v>
      </c>
      <c r="J53" s="40">
        <f t="shared" si="5"/>
        <v>34500</v>
      </c>
      <c r="K53" s="41">
        <f t="shared" si="6"/>
        <v>2150720</v>
      </c>
    </row>
    <row r="54" spans="1:11" x14ac:dyDescent="0.25">
      <c r="A54" s="20">
        <v>53</v>
      </c>
      <c r="B54" s="21">
        <v>1301</v>
      </c>
      <c r="C54" s="21">
        <v>13</v>
      </c>
      <c r="D54" s="21" t="s">
        <v>23</v>
      </c>
      <c r="E54" s="21">
        <v>989</v>
      </c>
      <c r="F54" s="21">
        <f t="shared" si="1"/>
        <v>1087.9000000000001</v>
      </c>
      <c r="G54" s="37">
        <f>G53+50</f>
        <v>20950</v>
      </c>
      <c r="H54" s="38">
        <f t="shared" si="3"/>
        <v>20719550</v>
      </c>
      <c r="I54" s="39">
        <f t="shared" si="4"/>
        <v>21962723</v>
      </c>
      <c r="J54" s="40">
        <f t="shared" si="5"/>
        <v>46000</v>
      </c>
      <c r="K54" s="41">
        <f t="shared" si="6"/>
        <v>2828540.0000000005</v>
      </c>
    </row>
    <row r="55" spans="1:11" x14ac:dyDescent="0.25">
      <c r="A55" s="20">
        <v>54</v>
      </c>
      <c r="B55" s="21">
        <v>1302</v>
      </c>
      <c r="C55" s="21">
        <v>13</v>
      </c>
      <c r="D55" s="24" t="s">
        <v>13</v>
      </c>
      <c r="E55" s="21">
        <v>741</v>
      </c>
      <c r="F55" s="21">
        <f t="shared" si="1"/>
        <v>815.1</v>
      </c>
      <c r="G55" s="37">
        <f t="shared" si="7"/>
        <v>20950</v>
      </c>
      <c r="H55" s="38">
        <f t="shared" si="3"/>
        <v>15523950</v>
      </c>
      <c r="I55" s="39">
        <f t="shared" si="4"/>
        <v>16455387</v>
      </c>
      <c r="J55" s="40">
        <f t="shared" si="5"/>
        <v>34500</v>
      </c>
      <c r="K55" s="41">
        <f t="shared" si="6"/>
        <v>2119260</v>
      </c>
    </row>
    <row r="56" spans="1:11" x14ac:dyDescent="0.25">
      <c r="A56" s="20">
        <v>55</v>
      </c>
      <c r="B56" s="21">
        <v>1303</v>
      </c>
      <c r="C56" s="21">
        <v>13</v>
      </c>
      <c r="D56" s="24" t="s">
        <v>13</v>
      </c>
      <c r="E56" s="21">
        <v>741</v>
      </c>
      <c r="F56" s="21">
        <f t="shared" si="1"/>
        <v>815.1</v>
      </c>
      <c r="G56" s="37">
        <f t="shared" si="7"/>
        <v>20950</v>
      </c>
      <c r="H56" s="38">
        <f t="shared" si="3"/>
        <v>15523950</v>
      </c>
      <c r="I56" s="39">
        <f t="shared" si="4"/>
        <v>16455387</v>
      </c>
      <c r="J56" s="40">
        <f t="shared" si="5"/>
        <v>34500</v>
      </c>
      <c r="K56" s="41">
        <f t="shared" si="6"/>
        <v>2119260</v>
      </c>
    </row>
    <row r="57" spans="1:11" x14ac:dyDescent="0.25">
      <c r="A57" s="20">
        <v>56</v>
      </c>
      <c r="B57" s="21">
        <v>1304</v>
      </c>
      <c r="C57" s="21">
        <v>13</v>
      </c>
      <c r="D57" s="24" t="s">
        <v>23</v>
      </c>
      <c r="E57" s="21">
        <v>989</v>
      </c>
      <c r="F57" s="21">
        <f t="shared" si="1"/>
        <v>1087.9000000000001</v>
      </c>
      <c r="G57" s="37">
        <f t="shared" si="7"/>
        <v>20950</v>
      </c>
      <c r="H57" s="38">
        <f t="shared" si="3"/>
        <v>20719550</v>
      </c>
      <c r="I57" s="39">
        <f t="shared" si="4"/>
        <v>21962723</v>
      </c>
      <c r="J57" s="40">
        <f t="shared" si="5"/>
        <v>46000</v>
      </c>
      <c r="K57" s="41">
        <f t="shared" si="6"/>
        <v>2828540.0000000005</v>
      </c>
    </row>
    <row r="58" spans="1:11" x14ac:dyDescent="0.25">
      <c r="A58" s="20">
        <v>57</v>
      </c>
      <c r="B58" s="21">
        <v>1305</v>
      </c>
      <c r="C58" s="21">
        <v>13</v>
      </c>
      <c r="D58" s="24" t="s">
        <v>13</v>
      </c>
      <c r="E58" s="21">
        <v>752</v>
      </c>
      <c r="F58" s="21">
        <f t="shared" si="1"/>
        <v>827.2</v>
      </c>
      <c r="G58" s="37">
        <f t="shared" si="7"/>
        <v>20950</v>
      </c>
      <c r="H58" s="38">
        <f t="shared" si="3"/>
        <v>15754400</v>
      </c>
      <c r="I58" s="39">
        <f t="shared" si="4"/>
        <v>16699664</v>
      </c>
      <c r="J58" s="40">
        <f t="shared" si="5"/>
        <v>35000</v>
      </c>
      <c r="K58" s="41">
        <f t="shared" si="6"/>
        <v>2150720</v>
      </c>
    </row>
    <row r="59" spans="1:11" x14ac:dyDescent="0.25">
      <c r="A59" s="20">
        <v>58</v>
      </c>
      <c r="B59" s="21">
        <v>1306</v>
      </c>
      <c r="C59" s="21">
        <v>13</v>
      </c>
      <c r="D59" s="24" t="s">
        <v>13</v>
      </c>
      <c r="E59" s="21">
        <v>752</v>
      </c>
      <c r="F59" s="21">
        <f t="shared" si="1"/>
        <v>827.2</v>
      </c>
      <c r="G59" s="37">
        <f t="shared" si="7"/>
        <v>20950</v>
      </c>
      <c r="H59" s="38">
        <f t="shared" si="3"/>
        <v>15754400</v>
      </c>
      <c r="I59" s="39">
        <f t="shared" si="4"/>
        <v>16699664</v>
      </c>
      <c r="J59" s="40">
        <f t="shared" si="5"/>
        <v>35000</v>
      </c>
      <c r="K59" s="41">
        <f t="shared" si="6"/>
        <v>2150720</v>
      </c>
    </row>
    <row r="60" spans="1:11" x14ac:dyDescent="0.25">
      <c r="A60" s="20">
        <v>59</v>
      </c>
      <c r="B60" s="21">
        <v>1401</v>
      </c>
      <c r="C60" s="21">
        <v>14</v>
      </c>
      <c r="D60" s="21" t="s">
        <v>23</v>
      </c>
      <c r="E60" s="21">
        <v>989</v>
      </c>
      <c r="F60" s="21">
        <f t="shared" si="1"/>
        <v>1087.9000000000001</v>
      </c>
      <c r="G60" s="37">
        <f>G59+50</f>
        <v>21000</v>
      </c>
      <c r="H60" s="38">
        <f t="shared" si="3"/>
        <v>20769000</v>
      </c>
      <c r="I60" s="39">
        <f t="shared" si="4"/>
        <v>22015140</v>
      </c>
      <c r="J60" s="40">
        <f t="shared" si="5"/>
        <v>46000</v>
      </c>
      <c r="K60" s="41">
        <f t="shared" si="6"/>
        <v>2828540.0000000005</v>
      </c>
    </row>
    <row r="61" spans="1:11" x14ac:dyDescent="0.25">
      <c r="A61" s="20">
        <v>60</v>
      </c>
      <c r="B61" s="21">
        <v>1402</v>
      </c>
      <c r="C61" s="21">
        <v>14</v>
      </c>
      <c r="D61" s="24" t="s">
        <v>13</v>
      </c>
      <c r="E61" s="21">
        <v>741</v>
      </c>
      <c r="F61" s="21">
        <f t="shared" si="1"/>
        <v>815.1</v>
      </c>
      <c r="G61" s="37">
        <f t="shared" si="7"/>
        <v>21000</v>
      </c>
      <c r="H61" s="38">
        <f t="shared" si="3"/>
        <v>15561000</v>
      </c>
      <c r="I61" s="39">
        <f t="shared" si="4"/>
        <v>16494660</v>
      </c>
      <c r="J61" s="40">
        <f t="shared" si="5"/>
        <v>34500</v>
      </c>
      <c r="K61" s="41">
        <f t="shared" si="6"/>
        <v>2119260</v>
      </c>
    </row>
    <row r="62" spans="1:11" x14ac:dyDescent="0.25">
      <c r="A62" s="20">
        <v>61</v>
      </c>
      <c r="B62" s="21">
        <v>1403</v>
      </c>
      <c r="C62" s="21">
        <v>14</v>
      </c>
      <c r="D62" s="24" t="s">
        <v>13</v>
      </c>
      <c r="E62" s="21">
        <v>741</v>
      </c>
      <c r="F62" s="21">
        <f t="shared" si="1"/>
        <v>815.1</v>
      </c>
      <c r="G62" s="37">
        <f t="shared" si="7"/>
        <v>21000</v>
      </c>
      <c r="H62" s="38">
        <f t="shared" si="3"/>
        <v>15561000</v>
      </c>
      <c r="I62" s="39">
        <f t="shared" si="4"/>
        <v>16494660</v>
      </c>
      <c r="J62" s="40">
        <f t="shared" si="5"/>
        <v>34500</v>
      </c>
      <c r="K62" s="41">
        <f t="shared" si="6"/>
        <v>2119260</v>
      </c>
    </row>
    <row r="63" spans="1:11" x14ac:dyDescent="0.25">
      <c r="A63" s="20">
        <v>62</v>
      </c>
      <c r="B63" s="21">
        <v>1404</v>
      </c>
      <c r="C63" s="21">
        <v>14</v>
      </c>
      <c r="D63" s="24" t="s">
        <v>23</v>
      </c>
      <c r="E63" s="21">
        <v>989</v>
      </c>
      <c r="F63" s="21">
        <f t="shared" si="1"/>
        <v>1087.9000000000001</v>
      </c>
      <c r="G63" s="37">
        <f t="shared" si="7"/>
        <v>21000</v>
      </c>
      <c r="H63" s="38">
        <f t="shared" si="3"/>
        <v>20769000</v>
      </c>
      <c r="I63" s="39">
        <f t="shared" si="4"/>
        <v>22015140</v>
      </c>
      <c r="J63" s="40">
        <f t="shared" si="5"/>
        <v>46000</v>
      </c>
      <c r="K63" s="41">
        <f t="shared" si="6"/>
        <v>2828540.0000000005</v>
      </c>
    </row>
    <row r="64" spans="1:11" x14ac:dyDescent="0.25">
      <c r="A64" s="20">
        <v>63</v>
      </c>
      <c r="B64" s="21">
        <v>1405</v>
      </c>
      <c r="C64" s="21">
        <v>14</v>
      </c>
      <c r="D64" s="24" t="s">
        <v>13</v>
      </c>
      <c r="E64" s="21">
        <v>752</v>
      </c>
      <c r="F64" s="21">
        <f t="shared" si="1"/>
        <v>827.2</v>
      </c>
      <c r="G64" s="37">
        <f t="shared" si="7"/>
        <v>21000</v>
      </c>
      <c r="H64" s="38">
        <f t="shared" si="3"/>
        <v>15792000</v>
      </c>
      <c r="I64" s="39">
        <f t="shared" si="4"/>
        <v>16739520</v>
      </c>
      <c r="J64" s="40">
        <f t="shared" si="5"/>
        <v>35000</v>
      </c>
      <c r="K64" s="41">
        <f t="shared" si="6"/>
        <v>2150720</v>
      </c>
    </row>
    <row r="65" spans="1:11" x14ac:dyDescent="0.25">
      <c r="A65" s="20">
        <v>64</v>
      </c>
      <c r="B65" s="21">
        <v>1406</v>
      </c>
      <c r="C65" s="21">
        <v>14</v>
      </c>
      <c r="D65" s="24" t="s">
        <v>13</v>
      </c>
      <c r="E65" s="21">
        <v>752</v>
      </c>
      <c r="F65" s="21">
        <f t="shared" si="1"/>
        <v>827.2</v>
      </c>
      <c r="G65" s="37">
        <f t="shared" si="7"/>
        <v>21000</v>
      </c>
      <c r="H65" s="38">
        <f t="shared" si="3"/>
        <v>15792000</v>
      </c>
      <c r="I65" s="39">
        <f t="shared" si="4"/>
        <v>16739520</v>
      </c>
      <c r="J65" s="40">
        <f t="shared" si="5"/>
        <v>35000</v>
      </c>
      <c r="K65" s="41">
        <f t="shared" si="6"/>
        <v>2150720</v>
      </c>
    </row>
    <row r="66" spans="1:11" x14ac:dyDescent="0.25">
      <c r="A66" s="20">
        <v>65</v>
      </c>
      <c r="B66" s="21">
        <v>1501</v>
      </c>
      <c r="C66" s="21">
        <v>15</v>
      </c>
      <c r="D66" s="21" t="s">
        <v>24</v>
      </c>
      <c r="E66" s="21">
        <v>1199</v>
      </c>
      <c r="F66" s="21">
        <f t="shared" si="1"/>
        <v>1318.9</v>
      </c>
      <c r="G66" s="37">
        <f>G65+50</f>
        <v>21050</v>
      </c>
      <c r="H66" s="38">
        <f t="shared" si="3"/>
        <v>25238950</v>
      </c>
      <c r="I66" s="39">
        <f t="shared" si="4"/>
        <v>26753287</v>
      </c>
      <c r="J66" s="40">
        <f t="shared" si="5"/>
        <v>55500</v>
      </c>
      <c r="K66" s="41">
        <f t="shared" si="6"/>
        <v>3429140.0000000005</v>
      </c>
    </row>
    <row r="67" spans="1:11" x14ac:dyDescent="0.25">
      <c r="A67" s="20">
        <v>66</v>
      </c>
      <c r="B67" s="21">
        <v>1503</v>
      </c>
      <c r="C67" s="21">
        <v>15</v>
      </c>
      <c r="D67" s="24" t="s">
        <v>13</v>
      </c>
      <c r="E67" s="21">
        <v>741</v>
      </c>
      <c r="F67" s="21">
        <f t="shared" ref="F67:F130" si="8">E67*1.1</f>
        <v>815.1</v>
      </c>
      <c r="G67" s="37">
        <f t="shared" si="7"/>
        <v>21050</v>
      </c>
      <c r="H67" s="38">
        <f t="shared" ref="H67:H130" si="9">E67*G67</f>
        <v>15598050</v>
      </c>
      <c r="I67" s="39">
        <f t="shared" ref="I67:I130" si="10">ROUND(H67*1.06,0)</f>
        <v>16533933</v>
      </c>
      <c r="J67" s="40">
        <f t="shared" ref="J67:J130" si="11">MROUND((I67*0.025/12),500)</f>
        <v>34500</v>
      </c>
      <c r="K67" s="41">
        <f t="shared" ref="K67:K130" si="12">F67*2600</f>
        <v>2119260</v>
      </c>
    </row>
    <row r="68" spans="1:11" x14ac:dyDescent="0.25">
      <c r="A68" s="20">
        <v>67</v>
      </c>
      <c r="B68" s="21">
        <v>1504</v>
      </c>
      <c r="C68" s="21">
        <v>15</v>
      </c>
      <c r="D68" s="24" t="s">
        <v>23</v>
      </c>
      <c r="E68" s="21">
        <v>989</v>
      </c>
      <c r="F68" s="21">
        <f t="shared" si="8"/>
        <v>1087.9000000000001</v>
      </c>
      <c r="G68" s="37">
        <f t="shared" si="7"/>
        <v>21050</v>
      </c>
      <c r="H68" s="38">
        <f t="shared" si="9"/>
        <v>20818450</v>
      </c>
      <c r="I68" s="39">
        <f t="shared" si="10"/>
        <v>22067557</v>
      </c>
      <c r="J68" s="40">
        <f t="shared" si="11"/>
        <v>46000</v>
      </c>
      <c r="K68" s="41">
        <f t="shared" si="12"/>
        <v>2828540.0000000005</v>
      </c>
    </row>
    <row r="69" spans="1:11" x14ac:dyDescent="0.25">
      <c r="A69" s="20">
        <v>68</v>
      </c>
      <c r="B69" s="21">
        <v>1505</v>
      </c>
      <c r="C69" s="21">
        <v>15</v>
      </c>
      <c r="D69" s="24" t="s">
        <v>13</v>
      </c>
      <c r="E69" s="21">
        <v>752</v>
      </c>
      <c r="F69" s="21">
        <f t="shared" si="8"/>
        <v>827.2</v>
      </c>
      <c r="G69" s="37">
        <f t="shared" si="7"/>
        <v>21050</v>
      </c>
      <c r="H69" s="38">
        <f t="shared" si="9"/>
        <v>15829600</v>
      </c>
      <c r="I69" s="39">
        <f t="shared" si="10"/>
        <v>16779376</v>
      </c>
      <c r="J69" s="40">
        <f t="shared" si="11"/>
        <v>35000</v>
      </c>
      <c r="K69" s="41">
        <f t="shared" si="12"/>
        <v>2150720</v>
      </c>
    </row>
    <row r="70" spans="1:11" x14ac:dyDescent="0.25">
      <c r="A70" s="20">
        <v>69</v>
      </c>
      <c r="B70" s="21">
        <v>1506</v>
      </c>
      <c r="C70" s="21">
        <v>15</v>
      </c>
      <c r="D70" s="24" t="s">
        <v>13</v>
      </c>
      <c r="E70" s="21">
        <v>752</v>
      </c>
      <c r="F70" s="21">
        <f t="shared" si="8"/>
        <v>827.2</v>
      </c>
      <c r="G70" s="37">
        <f t="shared" si="7"/>
        <v>21050</v>
      </c>
      <c r="H70" s="38">
        <f t="shared" si="9"/>
        <v>15829600</v>
      </c>
      <c r="I70" s="39">
        <f t="shared" si="10"/>
        <v>16779376</v>
      </c>
      <c r="J70" s="40">
        <f t="shared" si="11"/>
        <v>35000</v>
      </c>
      <c r="K70" s="41">
        <f t="shared" si="12"/>
        <v>2150720</v>
      </c>
    </row>
    <row r="71" spans="1:11" x14ac:dyDescent="0.25">
      <c r="A71" s="20">
        <v>70</v>
      </c>
      <c r="B71" s="21">
        <v>1601</v>
      </c>
      <c r="C71" s="21">
        <v>16</v>
      </c>
      <c r="D71" s="21" t="s">
        <v>23</v>
      </c>
      <c r="E71" s="21">
        <v>989</v>
      </c>
      <c r="F71" s="21">
        <f t="shared" si="8"/>
        <v>1087.9000000000001</v>
      </c>
      <c r="G71" s="37">
        <f>G70+50</f>
        <v>21100</v>
      </c>
      <c r="H71" s="38">
        <f t="shared" si="9"/>
        <v>20867900</v>
      </c>
      <c r="I71" s="39">
        <f t="shared" si="10"/>
        <v>22119974</v>
      </c>
      <c r="J71" s="40">
        <f t="shared" si="11"/>
        <v>46000</v>
      </c>
      <c r="K71" s="41">
        <f t="shared" si="12"/>
        <v>2828540.0000000005</v>
      </c>
    </row>
    <row r="72" spans="1:11" x14ac:dyDescent="0.25">
      <c r="A72" s="20">
        <v>71</v>
      </c>
      <c r="B72" s="21">
        <v>1602</v>
      </c>
      <c r="C72" s="21">
        <v>16</v>
      </c>
      <c r="D72" s="24" t="s">
        <v>13</v>
      </c>
      <c r="E72" s="21">
        <v>741</v>
      </c>
      <c r="F72" s="21">
        <f t="shared" si="8"/>
        <v>815.1</v>
      </c>
      <c r="G72" s="37">
        <f t="shared" si="7"/>
        <v>21100</v>
      </c>
      <c r="H72" s="38">
        <f t="shared" si="9"/>
        <v>15635100</v>
      </c>
      <c r="I72" s="39">
        <f t="shared" si="10"/>
        <v>16573206</v>
      </c>
      <c r="J72" s="40">
        <f t="shared" si="11"/>
        <v>34500</v>
      </c>
      <c r="K72" s="41">
        <f t="shared" si="12"/>
        <v>2119260</v>
      </c>
    </row>
    <row r="73" spans="1:11" x14ac:dyDescent="0.25">
      <c r="A73" s="20">
        <v>72</v>
      </c>
      <c r="B73" s="21">
        <v>1603</v>
      </c>
      <c r="C73" s="21">
        <v>16</v>
      </c>
      <c r="D73" s="24" t="s">
        <v>13</v>
      </c>
      <c r="E73" s="21">
        <v>741</v>
      </c>
      <c r="F73" s="21">
        <f t="shared" si="8"/>
        <v>815.1</v>
      </c>
      <c r="G73" s="37">
        <f t="shared" ref="G73:G76" si="13">G72</f>
        <v>21100</v>
      </c>
      <c r="H73" s="38">
        <f t="shared" si="9"/>
        <v>15635100</v>
      </c>
      <c r="I73" s="39">
        <f t="shared" si="10"/>
        <v>16573206</v>
      </c>
      <c r="J73" s="40">
        <f t="shared" si="11"/>
        <v>34500</v>
      </c>
      <c r="K73" s="41">
        <f t="shared" si="12"/>
        <v>2119260</v>
      </c>
    </row>
    <row r="74" spans="1:11" x14ac:dyDescent="0.25">
      <c r="A74" s="20">
        <v>73</v>
      </c>
      <c r="B74" s="21">
        <v>1604</v>
      </c>
      <c r="C74" s="21">
        <v>16</v>
      </c>
      <c r="D74" s="24" t="s">
        <v>23</v>
      </c>
      <c r="E74" s="21">
        <v>989</v>
      </c>
      <c r="F74" s="21">
        <f t="shared" si="8"/>
        <v>1087.9000000000001</v>
      </c>
      <c r="G74" s="37">
        <f t="shared" si="13"/>
        <v>21100</v>
      </c>
      <c r="H74" s="38">
        <f t="shared" si="9"/>
        <v>20867900</v>
      </c>
      <c r="I74" s="39">
        <f t="shared" si="10"/>
        <v>22119974</v>
      </c>
      <c r="J74" s="40">
        <f t="shared" si="11"/>
        <v>46000</v>
      </c>
      <c r="K74" s="41">
        <f t="shared" si="12"/>
        <v>2828540.0000000005</v>
      </c>
    </row>
    <row r="75" spans="1:11" x14ac:dyDescent="0.25">
      <c r="A75" s="20">
        <v>74</v>
      </c>
      <c r="B75" s="21">
        <v>1605</v>
      </c>
      <c r="C75" s="21">
        <v>16</v>
      </c>
      <c r="D75" s="24" t="s">
        <v>13</v>
      </c>
      <c r="E75" s="21">
        <v>752</v>
      </c>
      <c r="F75" s="21">
        <f t="shared" si="8"/>
        <v>827.2</v>
      </c>
      <c r="G75" s="37">
        <f t="shared" si="13"/>
        <v>21100</v>
      </c>
      <c r="H75" s="38">
        <f t="shared" si="9"/>
        <v>15867200</v>
      </c>
      <c r="I75" s="39">
        <f t="shared" si="10"/>
        <v>16819232</v>
      </c>
      <c r="J75" s="40">
        <f t="shared" si="11"/>
        <v>35000</v>
      </c>
      <c r="K75" s="41">
        <f t="shared" si="12"/>
        <v>2150720</v>
      </c>
    </row>
    <row r="76" spans="1:11" x14ac:dyDescent="0.25">
      <c r="A76" s="20">
        <v>75</v>
      </c>
      <c r="B76" s="21">
        <v>1606</v>
      </c>
      <c r="C76" s="21">
        <v>16</v>
      </c>
      <c r="D76" s="24" t="s">
        <v>13</v>
      </c>
      <c r="E76" s="21">
        <v>752</v>
      </c>
      <c r="F76" s="21">
        <f t="shared" si="8"/>
        <v>827.2</v>
      </c>
      <c r="G76" s="37">
        <f t="shared" si="13"/>
        <v>21100</v>
      </c>
      <c r="H76" s="38">
        <f t="shared" si="9"/>
        <v>15867200</v>
      </c>
      <c r="I76" s="39">
        <f t="shared" si="10"/>
        <v>16819232</v>
      </c>
      <c r="J76" s="40">
        <f t="shared" si="11"/>
        <v>35000</v>
      </c>
      <c r="K76" s="41">
        <f t="shared" si="12"/>
        <v>2150720</v>
      </c>
    </row>
    <row r="77" spans="1:11" x14ac:dyDescent="0.25">
      <c r="A77" s="20">
        <v>76</v>
      </c>
      <c r="B77" s="21">
        <v>1701</v>
      </c>
      <c r="C77" s="21">
        <v>17</v>
      </c>
      <c r="D77" s="21" t="s">
        <v>23</v>
      </c>
      <c r="E77" s="21">
        <v>989</v>
      </c>
      <c r="F77" s="21">
        <f t="shared" si="8"/>
        <v>1087.9000000000001</v>
      </c>
      <c r="G77" s="37">
        <f>G76+50</f>
        <v>21150</v>
      </c>
      <c r="H77" s="38">
        <f t="shared" si="9"/>
        <v>20917350</v>
      </c>
      <c r="I77" s="39">
        <f t="shared" si="10"/>
        <v>22172391</v>
      </c>
      <c r="J77" s="40">
        <f t="shared" si="11"/>
        <v>46000</v>
      </c>
      <c r="K77" s="41">
        <f t="shared" si="12"/>
        <v>2828540.0000000005</v>
      </c>
    </row>
    <row r="78" spans="1:11" x14ac:dyDescent="0.25">
      <c r="A78" s="20">
        <v>77</v>
      </c>
      <c r="B78" s="21">
        <v>1702</v>
      </c>
      <c r="C78" s="21">
        <v>17</v>
      </c>
      <c r="D78" s="24" t="s">
        <v>13</v>
      </c>
      <c r="E78" s="21">
        <v>741</v>
      </c>
      <c r="F78" s="21">
        <f t="shared" si="8"/>
        <v>815.1</v>
      </c>
      <c r="G78" s="37">
        <f t="shared" ref="G78:G82" si="14">G77</f>
        <v>21150</v>
      </c>
      <c r="H78" s="38">
        <f t="shared" si="9"/>
        <v>15672150</v>
      </c>
      <c r="I78" s="39">
        <f t="shared" si="10"/>
        <v>16612479</v>
      </c>
      <c r="J78" s="40">
        <f t="shared" si="11"/>
        <v>34500</v>
      </c>
      <c r="K78" s="41">
        <f t="shared" si="12"/>
        <v>2119260</v>
      </c>
    </row>
    <row r="79" spans="1:11" x14ac:dyDescent="0.25">
      <c r="A79" s="20">
        <v>78</v>
      </c>
      <c r="B79" s="21">
        <v>1703</v>
      </c>
      <c r="C79" s="21">
        <v>17</v>
      </c>
      <c r="D79" s="24" t="s">
        <v>13</v>
      </c>
      <c r="E79" s="21">
        <v>741</v>
      </c>
      <c r="F79" s="21">
        <f t="shared" si="8"/>
        <v>815.1</v>
      </c>
      <c r="G79" s="37">
        <f t="shared" si="14"/>
        <v>21150</v>
      </c>
      <c r="H79" s="38">
        <f t="shared" si="9"/>
        <v>15672150</v>
      </c>
      <c r="I79" s="39">
        <f t="shared" si="10"/>
        <v>16612479</v>
      </c>
      <c r="J79" s="40">
        <f t="shared" si="11"/>
        <v>34500</v>
      </c>
      <c r="K79" s="41">
        <f t="shared" si="12"/>
        <v>2119260</v>
      </c>
    </row>
    <row r="80" spans="1:11" x14ac:dyDescent="0.25">
      <c r="A80" s="20">
        <v>79</v>
      </c>
      <c r="B80" s="21">
        <v>1704</v>
      </c>
      <c r="C80" s="21">
        <v>17</v>
      </c>
      <c r="D80" s="24" t="s">
        <v>23</v>
      </c>
      <c r="E80" s="21">
        <v>989</v>
      </c>
      <c r="F80" s="21">
        <f t="shared" si="8"/>
        <v>1087.9000000000001</v>
      </c>
      <c r="G80" s="37">
        <f t="shared" si="14"/>
        <v>21150</v>
      </c>
      <c r="H80" s="38">
        <f t="shared" si="9"/>
        <v>20917350</v>
      </c>
      <c r="I80" s="39">
        <f t="shared" si="10"/>
        <v>22172391</v>
      </c>
      <c r="J80" s="40">
        <f t="shared" si="11"/>
        <v>46000</v>
      </c>
      <c r="K80" s="41">
        <f t="shared" si="12"/>
        <v>2828540.0000000005</v>
      </c>
    </row>
    <row r="81" spans="1:11" x14ac:dyDescent="0.25">
      <c r="A81" s="20">
        <v>80</v>
      </c>
      <c r="B81" s="21">
        <v>1705</v>
      </c>
      <c r="C81" s="21">
        <v>17</v>
      </c>
      <c r="D81" s="24" t="s">
        <v>13</v>
      </c>
      <c r="E81" s="21">
        <v>752</v>
      </c>
      <c r="F81" s="21">
        <f t="shared" si="8"/>
        <v>827.2</v>
      </c>
      <c r="G81" s="37">
        <f t="shared" si="14"/>
        <v>21150</v>
      </c>
      <c r="H81" s="38">
        <f t="shared" si="9"/>
        <v>15904800</v>
      </c>
      <c r="I81" s="39">
        <f t="shared" si="10"/>
        <v>16859088</v>
      </c>
      <c r="J81" s="40">
        <f t="shared" si="11"/>
        <v>35000</v>
      </c>
      <c r="K81" s="41">
        <f t="shared" si="12"/>
        <v>2150720</v>
      </c>
    </row>
    <row r="82" spans="1:11" x14ac:dyDescent="0.25">
      <c r="A82" s="20">
        <v>81</v>
      </c>
      <c r="B82" s="21">
        <v>1706</v>
      </c>
      <c r="C82" s="21">
        <v>17</v>
      </c>
      <c r="D82" s="24" t="s">
        <v>13</v>
      </c>
      <c r="E82" s="21">
        <v>752</v>
      </c>
      <c r="F82" s="21">
        <f t="shared" si="8"/>
        <v>827.2</v>
      </c>
      <c r="G82" s="37">
        <f t="shared" si="14"/>
        <v>21150</v>
      </c>
      <c r="H82" s="38">
        <f t="shared" si="9"/>
        <v>15904800</v>
      </c>
      <c r="I82" s="39">
        <f t="shared" si="10"/>
        <v>16859088</v>
      </c>
      <c r="J82" s="40">
        <f t="shared" si="11"/>
        <v>35000</v>
      </c>
      <c r="K82" s="41">
        <f t="shared" si="12"/>
        <v>2150720</v>
      </c>
    </row>
    <row r="83" spans="1:11" x14ac:dyDescent="0.25">
      <c r="A83" s="20">
        <v>82</v>
      </c>
      <c r="B83" s="21">
        <v>1801</v>
      </c>
      <c r="C83" s="21">
        <v>18</v>
      </c>
      <c r="D83" s="21" t="s">
        <v>23</v>
      </c>
      <c r="E83" s="21">
        <v>989</v>
      </c>
      <c r="F83" s="21">
        <f t="shared" si="8"/>
        <v>1087.9000000000001</v>
      </c>
      <c r="G83" s="37">
        <f>G82+50</f>
        <v>21200</v>
      </c>
      <c r="H83" s="38">
        <f t="shared" si="9"/>
        <v>20966800</v>
      </c>
      <c r="I83" s="39">
        <f t="shared" si="10"/>
        <v>22224808</v>
      </c>
      <c r="J83" s="40">
        <f t="shared" si="11"/>
        <v>46500</v>
      </c>
      <c r="K83" s="41">
        <f t="shared" si="12"/>
        <v>2828540.0000000005</v>
      </c>
    </row>
    <row r="84" spans="1:11" x14ac:dyDescent="0.25">
      <c r="A84" s="20">
        <v>83</v>
      </c>
      <c r="B84" s="21">
        <v>1802</v>
      </c>
      <c r="C84" s="21">
        <v>18</v>
      </c>
      <c r="D84" s="24" t="s">
        <v>13</v>
      </c>
      <c r="E84" s="21">
        <v>741</v>
      </c>
      <c r="F84" s="21">
        <f t="shared" si="8"/>
        <v>815.1</v>
      </c>
      <c r="G84" s="37">
        <f t="shared" ref="G84:G88" si="15">G83</f>
        <v>21200</v>
      </c>
      <c r="H84" s="38">
        <f t="shared" si="9"/>
        <v>15709200</v>
      </c>
      <c r="I84" s="39">
        <f t="shared" si="10"/>
        <v>16651752</v>
      </c>
      <c r="J84" s="40">
        <f t="shared" si="11"/>
        <v>34500</v>
      </c>
      <c r="K84" s="41">
        <f t="shared" si="12"/>
        <v>2119260</v>
      </c>
    </row>
    <row r="85" spans="1:11" x14ac:dyDescent="0.25">
      <c r="A85" s="20">
        <v>84</v>
      </c>
      <c r="B85" s="21">
        <v>1803</v>
      </c>
      <c r="C85" s="21">
        <v>18</v>
      </c>
      <c r="D85" s="24" t="s">
        <v>13</v>
      </c>
      <c r="E85" s="21">
        <v>741</v>
      </c>
      <c r="F85" s="21">
        <f t="shared" si="8"/>
        <v>815.1</v>
      </c>
      <c r="G85" s="37">
        <f t="shared" si="15"/>
        <v>21200</v>
      </c>
      <c r="H85" s="38">
        <f t="shared" si="9"/>
        <v>15709200</v>
      </c>
      <c r="I85" s="39">
        <f t="shared" si="10"/>
        <v>16651752</v>
      </c>
      <c r="J85" s="40">
        <f t="shared" si="11"/>
        <v>34500</v>
      </c>
      <c r="K85" s="41">
        <f t="shared" si="12"/>
        <v>2119260</v>
      </c>
    </row>
    <row r="86" spans="1:11" x14ac:dyDescent="0.25">
      <c r="A86" s="20">
        <v>85</v>
      </c>
      <c r="B86" s="21">
        <v>1804</v>
      </c>
      <c r="C86" s="21">
        <v>18</v>
      </c>
      <c r="D86" s="24" t="s">
        <v>23</v>
      </c>
      <c r="E86" s="21">
        <v>989</v>
      </c>
      <c r="F86" s="21">
        <f t="shared" si="8"/>
        <v>1087.9000000000001</v>
      </c>
      <c r="G86" s="37">
        <f t="shared" si="15"/>
        <v>21200</v>
      </c>
      <c r="H86" s="38">
        <f t="shared" si="9"/>
        <v>20966800</v>
      </c>
      <c r="I86" s="39">
        <f t="shared" si="10"/>
        <v>22224808</v>
      </c>
      <c r="J86" s="40">
        <f t="shared" si="11"/>
        <v>46500</v>
      </c>
      <c r="K86" s="41">
        <f t="shared" si="12"/>
        <v>2828540.0000000005</v>
      </c>
    </row>
    <row r="87" spans="1:11" x14ac:dyDescent="0.25">
      <c r="A87" s="20">
        <v>86</v>
      </c>
      <c r="B87" s="21">
        <v>1805</v>
      </c>
      <c r="C87" s="21">
        <v>18</v>
      </c>
      <c r="D87" s="24" t="s">
        <v>13</v>
      </c>
      <c r="E87" s="21">
        <v>752</v>
      </c>
      <c r="F87" s="21">
        <f t="shared" si="8"/>
        <v>827.2</v>
      </c>
      <c r="G87" s="37">
        <f t="shared" si="15"/>
        <v>21200</v>
      </c>
      <c r="H87" s="38">
        <f t="shared" si="9"/>
        <v>15942400</v>
      </c>
      <c r="I87" s="39">
        <f t="shared" si="10"/>
        <v>16898944</v>
      </c>
      <c r="J87" s="40">
        <f t="shared" si="11"/>
        <v>35000</v>
      </c>
      <c r="K87" s="41">
        <f t="shared" si="12"/>
        <v>2150720</v>
      </c>
    </row>
    <row r="88" spans="1:11" x14ac:dyDescent="0.25">
      <c r="A88" s="20">
        <v>87</v>
      </c>
      <c r="B88" s="21">
        <v>1806</v>
      </c>
      <c r="C88" s="21">
        <v>18</v>
      </c>
      <c r="D88" s="24" t="s">
        <v>13</v>
      </c>
      <c r="E88" s="21">
        <v>752</v>
      </c>
      <c r="F88" s="21">
        <f t="shared" si="8"/>
        <v>827.2</v>
      </c>
      <c r="G88" s="37">
        <f t="shared" si="15"/>
        <v>21200</v>
      </c>
      <c r="H88" s="38">
        <f t="shared" si="9"/>
        <v>15942400</v>
      </c>
      <c r="I88" s="39">
        <f t="shared" si="10"/>
        <v>16898944</v>
      </c>
      <c r="J88" s="40">
        <f t="shared" si="11"/>
        <v>35000</v>
      </c>
      <c r="K88" s="41">
        <f t="shared" si="12"/>
        <v>2150720</v>
      </c>
    </row>
    <row r="89" spans="1:11" x14ac:dyDescent="0.25">
      <c r="A89" s="20">
        <v>88</v>
      </c>
      <c r="B89" s="21">
        <v>1901</v>
      </c>
      <c r="C89" s="21">
        <v>19</v>
      </c>
      <c r="D89" s="21" t="s">
        <v>23</v>
      </c>
      <c r="E89" s="21">
        <v>989</v>
      </c>
      <c r="F89" s="21">
        <f t="shared" si="8"/>
        <v>1087.9000000000001</v>
      </c>
      <c r="G89" s="37">
        <f>G88+50</f>
        <v>21250</v>
      </c>
      <c r="H89" s="38">
        <f t="shared" si="9"/>
        <v>21016250</v>
      </c>
      <c r="I89" s="39">
        <f t="shared" si="10"/>
        <v>22277225</v>
      </c>
      <c r="J89" s="40">
        <f t="shared" si="11"/>
        <v>46500</v>
      </c>
      <c r="K89" s="41">
        <f t="shared" si="12"/>
        <v>2828540.0000000005</v>
      </c>
    </row>
    <row r="90" spans="1:11" x14ac:dyDescent="0.25">
      <c r="A90" s="20">
        <v>89</v>
      </c>
      <c r="B90" s="21">
        <v>1902</v>
      </c>
      <c r="C90" s="21">
        <v>19</v>
      </c>
      <c r="D90" s="24" t="s">
        <v>13</v>
      </c>
      <c r="E90" s="21">
        <v>741</v>
      </c>
      <c r="F90" s="21">
        <f t="shared" si="8"/>
        <v>815.1</v>
      </c>
      <c r="G90" s="37">
        <f t="shared" ref="G90:G94" si="16">G89</f>
        <v>21250</v>
      </c>
      <c r="H90" s="38">
        <f t="shared" si="9"/>
        <v>15746250</v>
      </c>
      <c r="I90" s="39">
        <f t="shared" si="10"/>
        <v>16691025</v>
      </c>
      <c r="J90" s="40">
        <f t="shared" si="11"/>
        <v>35000</v>
      </c>
      <c r="K90" s="41">
        <f t="shared" si="12"/>
        <v>2119260</v>
      </c>
    </row>
    <row r="91" spans="1:11" x14ac:dyDescent="0.25">
      <c r="A91" s="20">
        <v>90</v>
      </c>
      <c r="B91" s="21">
        <v>1903</v>
      </c>
      <c r="C91" s="21">
        <v>19</v>
      </c>
      <c r="D91" s="24" t="s">
        <v>13</v>
      </c>
      <c r="E91" s="21">
        <v>741</v>
      </c>
      <c r="F91" s="21">
        <f t="shared" si="8"/>
        <v>815.1</v>
      </c>
      <c r="G91" s="37">
        <f t="shared" si="16"/>
        <v>21250</v>
      </c>
      <c r="H91" s="38">
        <f t="shared" si="9"/>
        <v>15746250</v>
      </c>
      <c r="I91" s="39">
        <f t="shared" si="10"/>
        <v>16691025</v>
      </c>
      <c r="J91" s="40">
        <f t="shared" si="11"/>
        <v>35000</v>
      </c>
      <c r="K91" s="41">
        <f t="shared" si="12"/>
        <v>2119260</v>
      </c>
    </row>
    <row r="92" spans="1:11" x14ac:dyDescent="0.25">
      <c r="A92" s="20">
        <v>91</v>
      </c>
      <c r="B92" s="21">
        <v>1904</v>
      </c>
      <c r="C92" s="21">
        <v>19</v>
      </c>
      <c r="D92" s="24" t="s">
        <v>23</v>
      </c>
      <c r="E92" s="21">
        <v>989</v>
      </c>
      <c r="F92" s="21">
        <f t="shared" si="8"/>
        <v>1087.9000000000001</v>
      </c>
      <c r="G92" s="37">
        <f t="shared" si="16"/>
        <v>21250</v>
      </c>
      <c r="H92" s="38">
        <f t="shared" si="9"/>
        <v>21016250</v>
      </c>
      <c r="I92" s="39">
        <f t="shared" si="10"/>
        <v>22277225</v>
      </c>
      <c r="J92" s="40">
        <f t="shared" si="11"/>
        <v>46500</v>
      </c>
      <c r="K92" s="41">
        <f t="shared" si="12"/>
        <v>2828540.0000000005</v>
      </c>
    </row>
    <row r="93" spans="1:11" x14ac:dyDescent="0.25">
      <c r="A93" s="20">
        <v>92</v>
      </c>
      <c r="B93" s="21">
        <v>1905</v>
      </c>
      <c r="C93" s="21">
        <v>19</v>
      </c>
      <c r="D93" s="24" t="s">
        <v>13</v>
      </c>
      <c r="E93" s="21">
        <v>752</v>
      </c>
      <c r="F93" s="21">
        <f t="shared" si="8"/>
        <v>827.2</v>
      </c>
      <c r="G93" s="37">
        <f t="shared" si="16"/>
        <v>21250</v>
      </c>
      <c r="H93" s="38">
        <f t="shared" si="9"/>
        <v>15980000</v>
      </c>
      <c r="I93" s="39">
        <f t="shared" si="10"/>
        <v>16938800</v>
      </c>
      <c r="J93" s="40">
        <f t="shared" si="11"/>
        <v>35500</v>
      </c>
      <c r="K93" s="41">
        <f t="shared" si="12"/>
        <v>2150720</v>
      </c>
    </row>
    <row r="94" spans="1:11" x14ac:dyDescent="0.25">
      <c r="A94" s="20">
        <v>93</v>
      </c>
      <c r="B94" s="21">
        <v>1906</v>
      </c>
      <c r="C94" s="21">
        <v>19</v>
      </c>
      <c r="D94" s="24" t="s">
        <v>13</v>
      </c>
      <c r="E94" s="21">
        <v>752</v>
      </c>
      <c r="F94" s="21">
        <f t="shared" si="8"/>
        <v>827.2</v>
      </c>
      <c r="G94" s="37">
        <f t="shared" si="16"/>
        <v>21250</v>
      </c>
      <c r="H94" s="38">
        <f t="shared" si="9"/>
        <v>15980000</v>
      </c>
      <c r="I94" s="39">
        <f t="shared" si="10"/>
        <v>16938800</v>
      </c>
      <c r="J94" s="40">
        <f t="shared" si="11"/>
        <v>35500</v>
      </c>
      <c r="K94" s="41">
        <f t="shared" si="12"/>
        <v>2150720</v>
      </c>
    </row>
    <row r="95" spans="1:11" x14ac:dyDescent="0.25">
      <c r="A95" s="20">
        <v>94</v>
      </c>
      <c r="B95" s="21">
        <v>2001</v>
      </c>
      <c r="C95" s="21">
        <v>20</v>
      </c>
      <c r="D95" s="21" t="s">
        <v>24</v>
      </c>
      <c r="E95" s="21">
        <v>1199</v>
      </c>
      <c r="F95" s="21">
        <f t="shared" si="8"/>
        <v>1318.9</v>
      </c>
      <c r="G95" s="37">
        <f>G94+50</f>
        <v>21300</v>
      </c>
      <c r="H95" s="38">
        <f t="shared" si="9"/>
        <v>25538700</v>
      </c>
      <c r="I95" s="39">
        <f t="shared" si="10"/>
        <v>27071022</v>
      </c>
      <c r="J95" s="40">
        <f t="shared" si="11"/>
        <v>56500</v>
      </c>
      <c r="K95" s="41">
        <f t="shared" si="12"/>
        <v>3429140.0000000005</v>
      </c>
    </row>
    <row r="96" spans="1:11" x14ac:dyDescent="0.25">
      <c r="A96" s="20">
        <v>95</v>
      </c>
      <c r="B96" s="21">
        <v>2003</v>
      </c>
      <c r="C96" s="21">
        <v>20</v>
      </c>
      <c r="D96" s="24" t="s">
        <v>13</v>
      </c>
      <c r="E96" s="21">
        <v>741</v>
      </c>
      <c r="F96" s="21">
        <f t="shared" si="8"/>
        <v>815.1</v>
      </c>
      <c r="G96" s="37">
        <f t="shared" ref="G96:G99" si="17">G95</f>
        <v>21300</v>
      </c>
      <c r="H96" s="38">
        <f t="shared" si="9"/>
        <v>15783300</v>
      </c>
      <c r="I96" s="39">
        <f t="shared" si="10"/>
        <v>16730298</v>
      </c>
      <c r="J96" s="40">
        <f t="shared" si="11"/>
        <v>35000</v>
      </c>
      <c r="K96" s="41">
        <f t="shared" si="12"/>
        <v>2119260</v>
      </c>
    </row>
    <row r="97" spans="1:11" x14ac:dyDescent="0.25">
      <c r="A97" s="20">
        <v>96</v>
      </c>
      <c r="B97" s="21">
        <v>2004</v>
      </c>
      <c r="C97" s="21">
        <v>20</v>
      </c>
      <c r="D97" s="24" t="s">
        <v>23</v>
      </c>
      <c r="E97" s="21">
        <v>989</v>
      </c>
      <c r="F97" s="21">
        <f t="shared" si="8"/>
        <v>1087.9000000000001</v>
      </c>
      <c r="G97" s="37">
        <f t="shared" si="17"/>
        <v>21300</v>
      </c>
      <c r="H97" s="38">
        <f t="shared" si="9"/>
        <v>21065700</v>
      </c>
      <c r="I97" s="39">
        <f t="shared" si="10"/>
        <v>22329642</v>
      </c>
      <c r="J97" s="40">
        <f t="shared" si="11"/>
        <v>46500</v>
      </c>
      <c r="K97" s="41">
        <f t="shared" si="12"/>
        <v>2828540.0000000005</v>
      </c>
    </row>
    <row r="98" spans="1:11" x14ac:dyDescent="0.25">
      <c r="A98" s="20">
        <v>97</v>
      </c>
      <c r="B98" s="21">
        <v>2005</v>
      </c>
      <c r="C98" s="21">
        <v>20</v>
      </c>
      <c r="D98" s="24" t="s">
        <v>13</v>
      </c>
      <c r="E98" s="21">
        <v>752</v>
      </c>
      <c r="F98" s="21">
        <f t="shared" si="8"/>
        <v>827.2</v>
      </c>
      <c r="G98" s="37">
        <f t="shared" si="17"/>
        <v>21300</v>
      </c>
      <c r="H98" s="38">
        <f t="shared" si="9"/>
        <v>16017600</v>
      </c>
      <c r="I98" s="39">
        <f t="shared" si="10"/>
        <v>16978656</v>
      </c>
      <c r="J98" s="40">
        <f t="shared" si="11"/>
        <v>35500</v>
      </c>
      <c r="K98" s="41">
        <f t="shared" si="12"/>
        <v>2150720</v>
      </c>
    </row>
    <row r="99" spans="1:11" x14ac:dyDescent="0.25">
      <c r="A99" s="20">
        <v>98</v>
      </c>
      <c r="B99" s="21">
        <v>2006</v>
      </c>
      <c r="C99" s="21">
        <v>20</v>
      </c>
      <c r="D99" s="24" t="s">
        <v>13</v>
      </c>
      <c r="E99" s="21">
        <v>752</v>
      </c>
      <c r="F99" s="21">
        <f t="shared" si="8"/>
        <v>827.2</v>
      </c>
      <c r="G99" s="37">
        <f t="shared" si="17"/>
        <v>21300</v>
      </c>
      <c r="H99" s="38">
        <f t="shared" si="9"/>
        <v>16017600</v>
      </c>
      <c r="I99" s="39">
        <f t="shared" si="10"/>
        <v>16978656</v>
      </c>
      <c r="J99" s="40">
        <f t="shared" si="11"/>
        <v>35500</v>
      </c>
      <c r="K99" s="41">
        <f t="shared" si="12"/>
        <v>2150720</v>
      </c>
    </row>
    <row r="100" spans="1:11" x14ac:dyDescent="0.25">
      <c r="A100" s="20">
        <v>99</v>
      </c>
      <c r="B100" s="21">
        <v>2101</v>
      </c>
      <c r="C100" s="21">
        <v>21</v>
      </c>
      <c r="D100" s="21" t="s">
        <v>23</v>
      </c>
      <c r="E100" s="21">
        <v>989</v>
      </c>
      <c r="F100" s="21">
        <f t="shared" si="8"/>
        <v>1087.9000000000001</v>
      </c>
      <c r="G100" s="37">
        <f>G99+50</f>
        <v>21350</v>
      </c>
      <c r="H100" s="38">
        <f t="shared" si="9"/>
        <v>21115150</v>
      </c>
      <c r="I100" s="39">
        <f t="shared" si="10"/>
        <v>22382059</v>
      </c>
      <c r="J100" s="40">
        <f t="shared" si="11"/>
        <v>46500</v>
      </c>
      <c r="K100" s="41">
        <f t="shared" si="12"/>
        <v>2828540.0000000005</v>
      </c>
    </row>
    <row r="101" spans="1:11" x14ac:dyDescent="0.25">
      <c r="A101" s="20">
        <v>100</v>
      </c>
      <c r="B101" s="21">
        <v>2102</v>
      </c>
      <c r="C101" s="21">
        <v>21</v>
      </c>
      <c r="D101" s="24" t="s">
        <v>13</v>
      </c>
      <c r="E101" s="21">
        <v>741</v>
      </c>
      <c r="F101" s="21">
        <f t="shared" si="8"/>
        <v>815.1</v>
      </c>
      <c r="G101" s="37">
        <f t="shared" ref="G101:G105" si="18">G100</f>
        <v>21350</v>
      </c>
      <c r="H101" s="38">
        <f t="shared" si="9"/>
        <v>15820350</v>
      </c>
      <c r="I101" s="39">
        <f t="shared" si="10"/>
        <v>16769571</v>
      </c>
      <c r="J101" s="40">
        <f t="shared" si="11"/>
        <v>35000</v>
      </c>
      <c r="K101" s="41">
        <f t="shared" si="12"/>
        <v>2119260</v>
      </c>
    </row>
    <row r="102" spans="1:11" x14ac:dyDescent="0.25">
      <c r="A102" s="20">
        <v>101</v>
      </c>
      <c r="B102" s="21">
        <v>2103</v>
      </c>
      <c r="C102" s="21">
        <v>21</v>
      </c>
      <c r="D102" s="24" t="s">
        <v>13</v>
      </c>
      <c r="E102" s="21">
        <v>741</v>
      </c>
      <c r="F102" s="21">
        <f t="shared" si="8"/>
        <v>815.1</v>
      </c>
      <c r="G102" s="37">
        <f t="shared" si="18"/>
        <v>21350</v>
      </c>
      <c r="H102" s="38">
        <f t="shared" si="9"/>
        <v>15820350</v>
      </c>
      <c r="I102" s="39">
        <f t="shared" si="10"/>
        <v>16769571</v>
      </c>
      <c r="J102" s="40">
        <f t="shared" si="11"/>
        <v>35000</v>
      </c>
      <c r="K102" s="41">
        <f t="shared" si="12"/>
        <v>2119260</v>
      </c>
    </row>
    <row r="103" spans="1:11" x14ac:dyDescent="0.25">
      <c r="A103" s="20">
        <v>102</v>
      </c>
      <c r="B103" s="21">
        <v>2104</v>
      </c>
      <c r="C103" s="21">
        <v>21</v>
      </c>
      <c r="D103" s="24" t="s">
        <v>23</v>
      </c>
      <c r="E103" s="21">
        <v>989</v>
      </c>
      <c r="F103" s="21">
        <f t="shared" si="8"/>
        <v>1087.9000000000001</v>
      </c>
      <c r="G103" s="37">
        <f t="shared" si="18"/>
        <v>21350</v>
      </c>
      <c r="H103" s="38">
        <f t="shared" si="9"/>
        <v>21115150</v>
      </c>
      <c r="I103" s="39">
        <f t="shared" si="10"/>
        <v>22382059</v>
      </c>
      <c r="J103" s="40">
        <f t="shared" si="11"/>
        <v>46500</v>
      </c>
      <c r="K103" s="41">
        <f t="shared" si="12"/>
        <v>2828540.0000000005</v>
      </c>
    </row>
    <row r="104" spans="1:11" x14ac:dyDescent="0.25">
      <c r="A104" s="20">
        <v>103</v>
      </c>
      <c r="B104" s="21">
        <v>2105</v>
      </c>
      <c r="C104" s="21">
        <v>21</v>
      </c>
      <c r="D104" s="24" t="s">
        <v>13</v>
      </c>
      <c r="E104" s="21">
        <v>752</v>
      </c>
      <c r="F104" s="21">
        <f t="shared" si="8"/>
        <v>827.2</v>
      </c>
      <c r="G104" s="37">
        <f t="shared" si="18"/>
        <v>21350</v>
      </c>
      <c r="H104" s="38">
        <f t="shared" si="9"/>
        <v>16055200</v>
      </c>
      <c r="I104" s="39">
        <f t="shared" si="10"/>
        <v>17018512</v>
      </c>
      <c r="J104" s="40">
        <f t="shared" si="11"/>
        <v>35500</v>
      </c>
      <c r="K104" s="41">
        <f t="shared" si="12"/>
        <v>2150720</v>
      </c>
    </row>
    <row r="105" spans="1:11" x14ac:dyDescent="0.25">
      <c r="A105" s="20">
        <v>104</v>
      </c>
      <c r="B105" s="21">
        <v>2106</v>
      </c>
      <c r="C105" s="21">
        <v>21</v>
      </c>
      <c r="D105" s="24" t="s">
        <v>13</v>
      </c>
      <c r="E105" s="21">
        <v>752</v>
      </c>
      <c r="F105" s="21">
        <f t="shared" si="8"/>
        <v>827.2</v>
      </c>
      <c r="G105" s="37">
        <f t="shared" si="18"/>
        <v>21350</v>
      </c>
      <c r="H105" s="38">
        <f t="shared" si="9"/>
        <v>16055200</v>
      </c>
      <c r="I105" s="39">
        <f t="shared" si="10"/>
        <v>17018512</v>
      </c>
      <c r="J105" s="40">
        <f t="shared" si="11"/>
        <v>35500</v>
      </c>
      <c r="K105" s="41">
        <f t="shared" si="12"/>
        <v>2150720</v>
      </c>
    </row>
    <row r="106" spans="1:11" x14ac:dyDescent="0.25">
      <c r="A106" s="20">
        <v>105</v>
      </c>
      <c r="B106" s="21">
        <v>2201</v>
      </c>
      <c r="C106" s="21">
        <v>22</v>
      </c>
      <c r="D106" s="21" t="s">
        <v>23</v>
      </c>
      <c r="E106" s="21">
        <v>989</v>
      </c>
      <c r="F106" s="21">
        <f t="shared" si="8"/>
        <v>1087.9000000000001</v>
      </c>
      <c r="G106" s="37">
        <f>G105+50</f>
        <v>21400</v>
      </c>
      <c r="H106" s="38">
        <f t="shared" si="9"/>
        <v>21164600</v>
      </c>
      <c r="I106" s="39">
        <f t="shared" si="10"/>
        <v>22434476</v>
      </c>
      <c r="J106" s="40">
        <f t="shared" si="11"/>
        <v>46500</v>
      </c>
      <c r="K106" s="41">
        <f t="shared" si="12"/>
        <v>2828540.0000000005</v>
      </c>
    </row>
    <row r="107" spans="1:11" x14ac:dyDescent="0.25">
      <c r="A107" s="20">
        <v>106</v>
      </c>
      <c r="B107" s="21">
        <v>2202</v>
      </c>
      <c r="C107" s="21">
        <v>22</v>
      </c>
      <c r="D107" s="24" t="s">
        <v>13</v>
      </c>
      <c r="E107" s="21">
        <v>741</v>
      </c>
      <c r="F107" s="21">
        <f t="shared" si="8"/>
        <v>815.1</v>
      </c>
      <c r="G107" s="37">
        <f t="shared" ref="G107:G111" si="19">G106</f>
        <v>21400</v>
      </c>
      <c r="H107" s="38">
        <f t="shared" si="9"/>
        <v>15857400</v>
      </c>
      <c r="I107" s="39">
        <f t="shared" si="10"/>
        <v>16808844</v>
      </c>
      <c r="J107" s="40">
        <f t="shared" si="11"/>
        <v>35000</v>
      </c>
      <c r="K107" s="41">
        <f t="shared" si="12"/>
        <v>2119260</v>
      </c>
    </row>
    <row r="108" spans="1:11" x14ac:dyDescent="0.25">
      <c r="A108" s="20">
        <v>107</v>
      </c>
      <c r="B108" s="21">
        <v>2203</v>
      </c>
      <c r="C108" s="21">
        <v>22</v>
      </c>
      <c r="D108" s="24" t="s">
        <v>13</v>
      </c>
      <c r="E108" s="21">
        <v>741</v>
      </c>
      <c r="F108" s="21">
        <f t="shared" si="8"/>
        <v>815.1</v>
      </c>
      <c r="G108" s="37">
        <f t="shared" si="19"/>
        <v>21400</v>
      </c>
      <c r="H108" s="38">
        <f t="shared" si="9"/>
        <v>15857400</v>
      </c>
      <c r="I108" s="39">
        <f t="shared" si="10"/>
        <v>16808844</v>
      </c>
      <c r="J108" s="40">
        <f t="shared" si="11"/>
        <v>35000</v>
      </c>
      <c r="K108" s="41">
        <f t="shared" si="12"/>
        <v>2119260</v>
      </c>
    </row>
    <row r="109" spans="1:11" x14ac:dyDescent="0.25">
      <c r="A109" s="20">
        <v>108</v>
      </c>
      <c r="B109" s="21">
        <v>2204</v>
      </c>
      <c r="C109" s="21">
        <v>22</v>
      </c>
      <c r="D109" s="24" t="s">
        <v>23</v>
      </c>
      <c r="E109" s="21">
        <v>989</v>
      </c>
      <c r="F109" s="21">
        <f t="shared" si="8"/>
        <v>1087.9000000000001</v>
      </c>
      <c r="G109" s="37">
        <f t="shared" si="19"/>
        <v>21400</v>
      </c>
      <c r="H109" s="38">
        <f t="shared" si="9"/>
        <v>21164600</v>
      </c>
      <c r="I109" s="39">
        <f t="shared" si="10"/>
        <v>22434476</v>
      </c>
      <c r="J109" s="40">
        <f t="shared" si="11"/>
        <v>46500</v>
      </c>
      <c r="K109" s="41">
        <f t="shared" si="12"/>
        <v>2828540.0000000005</v>
      </c>
    </row>
    <row r="110" spans="1:11" x14ac:dyDescent="0.25">
      <c r="A110" s="20">
        <v>109</v>
      </c>
      <c r="B110" s="21">
        <v>2205</v>
      </c>
      <c r="C110" s="21">
        <v>22</v>
      </c>
      <c r="D110" s="24" t="s">
        <v>13</v>
      </c>
      <c r="E110" s="21">
        <v>752</v>
      </c>
      <c r="F110" s="21">
        <f t="shared" si="8"/>
        <v>827.2</v>
      </c>
      <c r="G110" s="37">
        <f t="shared" si="19"/>
        <v>21400</v>
      </c>
      <c r="H110" s="38">
        <f t="shared" si="9"/>
        <v>16092800</v>
      </c>
      <c r="I110" s="39">
        <f t="shared" si="10"/>
        <v>17058368</v>
      </c>
      <c r="J110" s="40">
        <f t="shared" si="11"/>
        <v>35500</v>
      </c>
      <c r="K110" s="41">
        <f t="shared" si="12"/>
        <v>2150720</v>
      </c>
    </row>
    <row r="111" spans="1:11" x14ac:dyDescent="0.25">
      <c r="A111" s="20">
        <v>110</v>
      </c>
      <c r="B111" s="21">
        <v>2206</v>
      </c>
      <c r="C111" s="21">
        <v>22</v>
      </c>
      <c r="D111" s="24" t="s">
        <v>13</v>
      </c>
      <c r="E111" s="21">
        <v>752</v>
      </c>
      <c r="F111" s="21">
        <f t="shared" si="8"/>
        <v>827.2</v>
      </c>
      <c r="G111" s="37">
        <f t="shared" si="19"/>
        <v>21400</v>
      </c>
      <c r="H111" s="38">
        <f t="shared" si="9"/>
        <v>16092800</v>
      </c>
      <c r="I111" s="39">
        <f t="shared" si="10"/>
        <v>17058368</v>
      </c>
      <c r="J111" s="40">
        <f t="shared" si="11"/>
        <v>35500</v>
      </c>
      <c r="K111" s="41">
        <f t="shared" si="12"/>
        <v>2150720</v>
      </c>
    </row>
    <row r="112" spans="1:11" x14ac:dyDescent="0.25">
      <c r="A112" s="20">
        <v>111</v>
      </c>
      <c r="B112" s="21">
        <v>2301</v>
      </c>
      <c r="C112" s="21">
        <v>23</v>
      </c>
      <c r="D112" s="21" t="s">
        <v>23</v>
      </c>
      <c r="E112" s="21">
        <v>989</v>
      </c>
      <c r="F112" s="21">
        <f t="shared" si="8"/>
        <v>1087.9000000000001</v>
      </c>
      <c r="G112" s="37">
        <f>G111+50</f>
        <v>21450</v>
      </c>
      <c r="H112" s="38">
        <f t="shared" si="9"/>
        <v>21214050</v>
      </c>
      <c r="I112" s="39">
        <f t="shared" si="10"/>
        <v>22486893</v>
      </c>
      <c r="J112" s="40">
        <f t="shared" si="11"/>
        <v>47000</v>
      </c>
      <c r="K112" s="41">
        <f t="shared" si="12"/>
        <v>2828540.0000000005</v>
      </c>
    </row>
    <row r="113" spans="1:11" x14ac:dyDescent="0.25">
      <c r="A113" s="20">
        <v>112</v>
      </c>
      <c r="B113" s="21">
        <v>2302</v>
      </c>
      <c r="C113" s="21">
        <v>23</v>
      </c>
      <c r="D113" s="24" t="s">
        <v>13</v>
      </c>
      <c r="E113" s="21">
        <v>741</v>
      </c>
      <c r="F113" s="21">
        <f t="shared" si="8"/>
        <v>815.1</v>
      </c>
      <c r="G113" s="37">
        <f t="shared" ref="G113:G117" si="20">G112</f>
        <v>21450</v>
      </c>
      <c r="H113" s="38">
        <f t="shared" si="9"/>
        <v>15894450</v>
      </c>
      <c r="I113" s="39">
        <f t="shared" si="10"/>
        <v>16848117</v>
      </c>
      <c r="J113" s="40">
        <f t="shared" si="11"/>
        <v>35000</v>
      </c>
      <c r="K113" s="41">
        <f t="shared" si="12"/>
        <v>2119260</v>
      </c>
    </row>
    <row r="114" spans="1:11" x14ac:dyDescent="0.25">
      <c r="A114" s="20">
        <v>113</v>
      </c>
      <c r="B114" s="21">
        <v>2303</v>
      </c>
      <c r="C114" s="21">
        <v>23</v>
      </c>
      <c r="D114" s="24" t="s">
        <v>13</v>
      </c>
      <c r="E114" s="21">
        <v>741</v>
      </c>
      <c r="F114" s="21">
        <f t="shared" si="8"/>
        <v>815.1</v>
      </c>
      <c r="G114" s="37">
        <f t="shared" si="20"/>
        <v>21450</v>
      </c>
      <c r="H114" s="38">
        <f t="shared" si="9"/>
        <v>15894450</v>
      </c>
      <c r="I114" s="39">
        <f t="shared" si="10"/>
        <v>16848117</v>
      </c>
      <c r="J114" s="40">
        <f t="shared" si="11"/>
        <v>35000</v>
      </c>
      <c r="K114" s="41">
        <f t="shared" si="12"/>
        <v>2119260</v>
      </c>
    </row>
    <row r="115" spans="1:11" x14ac:dyDescent="0.25">
      <c r="A115" s="20">
        <v>114</v>
      </c>
      <c r="B115" s="21">
        <v>2304</v>
      </c>
      <c r="C115" s="21">
        <v>23</v>
      </c>
      <c r="D115" s="24" t="s">
        <v>23</v>
      </c>
      <c r="E115" s="21">
        <v>989</v>
      </c>
      <c r="F115" s="21">
        <f t="shared" si="8"/>
        <v>1087.9000000000001</v>
      </c>
      <c r="G115" s="37">
        <f t="shared" si="20"/>
        <v>21450</v>
      </c>
      <c r="H115" s="38">
        <f t="shared" si="9"/>
        <v>21214050</v>
      </c>
      <c r="I115" s="39">
        <f t="shared" si="10"/>
        <v>22486893</v>
      </c>
      <c r="J115" s="40">
        <f t="shared" si="11"/>
        <v>47000</v>
      </c>
      <c r="K115" s="41">
        <f t="shared" si="12"/>
        <v>2828540.0000000005</v>
      </c>
    </row>
    <row r="116" spans="1:11" x14ac:dyDescent="0.25">
      <c r="A116" s="20">
        <v>115</v>
      </c>
      <c r="B116" s="21">
        <v>2305</v>
      </c>
      <c r="C116" s="21">
        <v>23</v>
      </c>
      <c r="D116" s="24" t="s">
        <v>13</v>
      </c>
      <c r="E116" s="21">
        <v>752</v>
      </c>
      <c r="F116" s="21">
        <f t="shared" si="8"/>
        <v>827.2</v>
      </c>
      <c r="G116" s="37">
        <f t="shared" si="20"/>
        <v>21450</v>
      </c>
      <c r="H116" s="38">
        <f t="shared" si="9"/>
        <v>16130400</v>
      </c>
      <c r="I116" s="39">
        <f t="shared" si="10"/>
        <v>17098224</v>
      </c>
      <c r="J116" s="40">
        <f t="shared" si="11"/>
        <v>35500</v>
      </c>
      <c r="K116" s="41">
        <f t="shared" si="12"/>
        <v>2150720</v>
      </c>
    </row>
    <row r="117" spans="1:11" x14ac:dyDescent="0.25">
      <c r="A117" s="20">
        <v>116</v>
      </c>
      <c r="B117" s="21">
        <v>2306</v>
      </c>
      <c r="C117" s="21">
        <v>23</v>
      </c>
      <c r="D117" s="24" t="s">
        <v>13</v>
      </c>
      <c r="E117" s="21">
        <v>752</v>
      </c>
      <c r="F117" s="21">
        <f t="shared" si="8"/>
        <v>827.2</v>
      </c>
      <c r="G117" s="37">
        <f t="shared" si="20"/>
        <v>21450</v>
      </c>
      <c r="H117" s="38">
        <f t="shared" si="9"/>
        <v>16130400</v>
      </c>
      <c r="I117" s="39">
        <f t="shared" si="10"/>
        <v>17098224</v>
      </c>
      <c r="J117" s="40">
        <f t="shared" si="11"/>
        <v>35500</v>
      </c>
      <c r="K117" s="41">
        <f t="shared" si="12"/>
        <v>2150720</v>
      </c>
    </row>
    <row r="118" spans="1:11" x14ac:dyDescent="0.25">
      <c r="A118" s="20">
        <v>117</v>
      </c>
      <c r="B118" s="21">
        <v>2401</v>
      </c>
      <c r="C118" s="21">
        <v>24</v>
      </c>
      <c r="D118" s="21" t="s">
        <v>23</v>
      </c>
      <c r="E118" s="21">
        <v>989</v>
      </c>
      <c r="F118" s="21">
        <f t="shared" si="8"/>
        <v>1087.9000000000001</v>
      </c>
      <c r="G118" s="37">
        <f>G117+50</f>
        <v>21500</v>
      </c>
      <c r="H118" s="38">
        <f t="shared" si="9"/>
        <v>21263500</v>
      </c>
      <c r="I118" s="39">
        <f t="shared" si="10"/>
        <v>22539310</v>
      </c>
      <c r="J118" s="40">
        <f t="shared" si="11"/>
        <v>47000</v>
      </c>
      <c r="K118" s="41">
        <f t="shared" si="12"/>
        <v>2828540.0000000005</v>
      </c>
    </row>
    <row r="119" spans="1:11" x14ac:dyDescent="0.25">
      <c r="A119" s="20">
        <v>118</v>
      </c>
      <c r="B119" s="21">
        <v>2402</v>
      </c>
      <c r="C119" s="21">
        <v>24</v>
      </c>
      <c r="D119" s="24" t="s">
        <v>13</v>
      </c>
      <c r="E119" s="21">
        <v>741</v>
      </c>
      <c r="F119" s="21">
        <f t="shared" si="8"/>
        <v>815.1</v>
      </c>
      <c r="G119" s="37">
        <f t="shared" ref="G119:G123" si="21">G118</f>
        <v>21500</v>
      </c>
      <c r="H119" s="38">
        <f t="shared" si="9"/>
        <v>15931500</v>
      </c>
      <c r="I119" s="39">
        <f t="shared" si="10"/>
        <v>16887390</v>
      </c>
      <c r="J119" s="40">
        <f t="shared" si="11"/>
        <v>35000</v>
      </c>
      <c r="K119" s="41">
        <f t="shared" si="12"/>
        <v>2119260</v>
      </c>
    </row>
    <row r="120" spans="1:11" x14ac:dyDescent="0.25">
      <c r="A120" s="20">
        <v>119</v>
      </c>
      <c r="B120" s="21">
        <v>2403</v>
      </c>
      <c r="C120" s="21">
        <v>24</v>
      </c>
      <c r="D120" s="24" t="s">
        <v>13</v>
      </c>
      <c r="E120" s="21">
        <v>741</v>
      </c>
      <c r="F120" s="21">
        <f t="shared" si="8"/>
        <v>815.1</v>
      </c>
      <c r="G120" s="37">
        <f t="shared" si="21"/>
        <v>21500</v>
      </c>
      <c r="H120" s="38">
        <f t="shared" si="9"/>
        <v>15931500</v>
      </c>
      <c r="I120" s="39">
        <f t="shared" si="10"/>
        <v>16887390</v>
      </c>
      <c r="J120" s="40">
        <f t="shared" si="11"/>
        <v>35000</v>
      </c>
      <c r="K120" s="41">
        <f t="shared" si="12"/>
        <v>2119260</v>
      </c>
    </row>
    <row r="121" spans="1:11" x14ac:dyDescent="0.25">
      <c r="A121" s="20">
        <v>120</v>
      </c>
      <c r="B121" s="21">
        <v>2404</v>
      </c>
      <c r="C121" s="21">
        <v>24</v>
      </c>
      <c r="D121" s="24" t="s">
        <v>23</v>
      </c>
      <c r="E121" s="21">
        <v>989</v>
      </c>
      <c r="F121" s="21">
        <f t="shared" si="8"/>
        <v>1087.9000000000001</v>
      </c>
      <c r="G121" s="37">
        <f t="shared" si="21"/>
        <v>21500</v>
      </c>
      <c r="H121" s="38">
        <f t="shared" si="9"/>
        <v>21263500</v>
      </c>
      <c r="I121" s="39">
        <f t="shared" si="10"/>
        <v>22539310</v>
      </c>
      <c r="J121" s="40">
        <f t="shared" si="11"/>
        <v>47000</v>
      </c>
      <c r="K121" s="41">
        <f t="shared" si="12"/>
        <v>2828540.0000000005</v>
      </c>
    </row>
    <row r="122" spans="1:11" x14ac:dyDescent="0.25">
      <c r="A122" s="20">
        <v>121</v>
      </c>
      <c r="B122" s="21">
        <v>2405</v>
      </c>
      <c r="C122" s="21">
        <v>24</v>
      </c>
      <c r="D122" s="24" t="s">
        <v>13</v>
      </c>
      <c r="E122" s="21">
        <v>752</v>
      </c>
      <c r="F122" s="21">
        <f t="shared" si="8"/>
        <v>827.2</v>
      </c>
      <c r="G122" s="37">
        <f t="shared" si="21"/>
        <v>21500</v>
      </c>
      <c r="H122" s="38">
        <f t="shared" si="9"/>
        <v>16168000</v>
      </c>
      <c r="I122" s="39">
        <f t="shared" si="10"/>
        <v>17138080</v>
      </c>
      <c r="J122" s="40">
        <f t="shared" si="11"/>
        <v>35500</v>
      </c>
      <c r="K122" s="41">
        <f t="shared" si="12"/>
        <v>2150720</v>
      </c>
    </row>
    <row r="123" spans="1:11" x14ac:dyDescent="0.25">
      <c r="A123" s="20">
        <v>122</v>
      </c>
      <c r="B123" s="21">
        <v>2406</v>
      </c>
      <c r="C123" s="21">
        <v>24</v>
      </c>
      <c r="D123" s="24" t="s">
        <v>13</v>
      </c>
      <c r="E123" s="21">
        <v>752</v>
      </c>
      <c r="F123" s="21">
        <f t="shared" si="8"/>
        <v>827.2</v>
      </c>
      <c r="G123" s="37">
        <f t="shared" si="21"/>
        <v>21500</v>
      </c>
      <c r="H123" s="38">
        <f t="shared" si="9"/>
        <v>16168000</v>
      </c>
      <c r="I123" s="39">
        <f t="shared" si="10"/>
        <v>17138080</v>
      </c>
      <c r="J123" s="40">
        <f t="shared" si="11"/>
        <v>35500</v>
      </c>
      <c r="K123" s="41">
        <f t="shared" si="12"/>
        <v>2150720</v>
      </c>
    </row>
    <row r="124" spans="1:11" x14ac:dyDescent="0.25">
      <c r="A124" s="20">
        <v>123</v>
      </c>
      <c r="B124" s="21">
        <v>2501</v>
      </c>
      <c r="C124" s="21">
        <v>25</v>
      </c>
      <c r="D124" s="21" t="s">
        <v>24</v>
      </c>
      <c r="E124" s="21">
        <v>1199</v>
      </c>
      <c r="F124" s="21">
        <f t="shared" si="8"/>
        <v>1318.9</v>
      </c>
      <c r="G124" s="37">
        <f>G123+50</f>
        <v>21550</v>
      </c>
      <c r="H124" s="38">
        <f t="shared" si="9"/>
        <v>25838450</v>
      </c>
      <c r="I124" s="39">
        <f t="shared" si="10"/>
        <v>27388757</v>
      </c>
      <c r="J124" s="40">
        <f t="shared" si="11"/>
        <v>57000</v>
      </c>
      <c r="K124" s="41">
        <f t="shared" si="12"/>
        <v>3429140.0000000005</v>
      </c>
    </row>
    <row r="125" spans="1:11" x14ac:dyDescent="0.25">
      <c r="A125" s="20">
        <v>124</v>
      </c>
      <c r="B125" s="21">
        <v>2503</v>
      </c>
      <c r="C125" s="21">
        <v>25</v>
      </c>
      <c r="D125" s="24" t="s">
        <v>13</v>
      </c>
      <c r="E125" s="21">
        <v>741</v>
      </c>
      <c r="F125" s="21">
        <f t="shared" si="8"/>
        <v>815.1</v>
      </c>
      <c r="G125" s="37">
        <f t="shared" ref="G125:G128" si="22">G124</f>
        <v>21550</v>
      </c>
      <c r="H125" s="38">
        <f t="shared" si="9"/>
        <v>15968550</v>
      </c>
      <c r="I125" s="39">
        <f t="shared" si="10"/>
        <v>16926663</v>
      </c>
      <c r="J125" s="40">
        <f t="shared" si="11"/>
        <v>35500</v>
      </c>
      <c r="K125" s="41">
        <f t="shared" si="12"/>
        <v>2119260</v>
      </c>
    </row>
    <row r="126" spans="1:11" x14ac:dyDescent="0.25">
      <c r="A126" s="20">
        <v>125</v>
      </c>
      <c r="B126" s="21">
        <v>2504</v>
      </c>
      <c r="C126" s="21">
        <v>25</v>
      </c>
      <c r="D126" s="24" t="s">
        <v>23</v>
      </c>
      <c r="E126" s="21">
        <v>989</v>
      </c>
      <c r="F126" s="21">
        <f t="shared" si="8"/>
        <v>1087.9000000000001</v>
      </c>
      <c r="G126" s="37">
        <f t="shared" si="22"/>
        <v>21550</v>
      </c>
      <c r="H126" s="38">
        <f t="shared" si="9"/>
        <v>21312950</v>
      </c>
      <c r="I126" s="39">
        <f t="shared" si="10"/>
        <v>22591727</v>
      </c>
      <c r="J126" s="40">
        <f t="shared" si="11"/>
        <v>47000</v>
      </c>
      <c r="K126" s="41">
        <f t="shared" si="12"/>
        <v>2828540.0000000005</v>
      </c>
    </row>
    <row r="127" spans="1:11" x14ac:dyDescent="0.25">
      <c r="A127" s="20">
        <v>126</v>
      </c>
      <c r="B127" s="21">
        <v>2505</v>
      </c>
      <c r="C127" s="21">
        <v>25</v>
      </c>
      <c r="D127" s="24" t="s">
        <v>13</v>
      </c>
      <c r="E127" s="21">
        <v>752</v>
      </c>
      <c r="F127" s="21">
        <f t="shared" si="8"/>
        <v>827.2</v>
      </c>
      <c r="G127" s="37">
        <f t="shared" si="22"/>
        <v>21550</v>
      </c>
      <c r="H127" s="38">
        <f t="shared" si="9"/>
        <v>16205600</v>
      </c>
      <c r="I127" s="39">
        <f t="shared" si="10"/>
        <v>17177936</v>
      </c>
      <c r="J127" s="40">
        <f t="shared" si="11"/>
        <v>36000</v>
      </c>
      <c r="K127" s="41">
        <f t="shared" si="12"/>
        <v>2150720</v>
      </c>
    </row>
    <row r="128" spans="1:11" x14ac:dyDescent="0.25">
      <c r="A128" s="20">
        <v>127</v>
      </c>
      <c r="B128" s="21">
        <v>2506</v>
      </c>
      <c r="C128" s="21">
        <v>25</v>
      </c>
      <c r="D128" s="24" t="s">
        <v>13</v>
      </c>
      <c r="E128" s="21">
        <v>752</v>
      </c>
      <c r="F128" s="21">
        <f t="shared" si="8"/>
        <v>827.2</v>
      </c>
      <c r="G128" s="37">
        <f t="shared" si="22"/>
        <v>21550</v>
      </c>
      <c r="H128" s="38">
        <f t="shared" si="9"/>
        <v>16205600</v>
      </c>
      <c r="I128" s="39">
        <f t="shared" si="10"/>
        <v>17177936</v>
      </c>
      <c r="J128" s="40">
        <f t="shared" si="11"/>
        <v>36000</v>
      </c>
      <c r="K128" s="41">
        <f t="shared" si="12"/>
        <v>2150720</v>
      </c>
    </row>
    <row r="129" spans="1:11" x14ac:dyDescent="0.25">
      <c r="A129" s="20">
        <v>128</v>
      </c>
      <c r="B129" s="21">
        <v>2601</v>
      </c>
      <c r="C129" s="21">
        <v>26</v>
      </c>
      <c r="D129" s="21" t="s">
        <v>23</v>
      </c>
      <c r="E129" s="21">
        <v>989</v>
      </c>
      <c r="F129" s="21">
        <f t="shared" si="8"/>
        <v>1087.9000000000001</v>
      </c>
      <c r="G129" s="37">
        <f>G128+50</f>
        <v>21600</v>
      </c>
      <c r="H129" s="38">
        <f t="shared" si="9"/>
        <v>21362400</v>
      </c>
      <c r="I129" s="39">
        <f t="shared" si="10"/>
        <v>22644144</v>
      </c>
      <c r="J129" s="40">
        <f t="shared" si="11"/>
        <v>47000</v>
      </c>
      <c r="K129" s="41">
        <f t="shared" si="12"/>
        <v>2828540.0000000005</v>
      </c>
    </row>
    <row r="130" spans="1:11" x14ac:dyDescent="0.25">
      <c r="A130" s="20">
        <v>129</v>
      </c>
      <c r="B130" s="21">
        <v>2602</v>
      </c>
      <c r="C130" s="21">
        <v>26</v>
      </c>
      <c r="D130" s="24" t="s">
        <v>13</v>
      </c>
      <c r="E130" s="21">
        <v>741</v>
      </c>
      <c r="F130" s="21">
        <f t="shared" si="8"/>
        <v>815.1</v>
      </c>
      <c r="G130" s="37">
        <f t="shared" ref="G130:G134" si="23">G129</f>
        <v>21600</v>
      </c>
      <c r="H130" s="38">
        <f t="shared" si="9"/>
        <v>16005600</v>
      </c>
      <c r="I130" s="39">
        <f t="shared" si="10"/>
        <v>16965936</v>
      </c>
      <c r="J130" s="40">
        <f t="shared" si="11"/>
        <v>35500</v>
      </c>
      <c r="K130" s="41">
        <f t="shared" si="12"/>
        <v>2119260</v>
      </c>
    </row>
    <row r="131" spans="1:11" x14ac:dyDescent="0.25">
      <c r="A131" s="20">
        <v>130</v>
      </c>
      <c r="B131" s="21">
        <v>2603</v>
      </c>
      <c r="C131" s="21">
        <v>26</v>
      </c>
      <c r="D131" s="24" t="s">
        <v>13</v>
      </c>
      <c r="E131" s="21">
        <v>741</v>
      </c>
      <c r="F131" s="21">
        <f t="shared" ref="F131:F146" si="24">E131*1.1</f>
        <v>815.1</v>
      </c>
      <c r="G131" s="37">
        <f t="shared" si="23"/>
        <v>21600</v>
      </c>
      <c r="H131" s="38">
        <f t="shared" ref="H131:H146" si="25">E131*G131</f>
        <v>16005600</v>
      </c>
      <c r="I131" s="39">
        <f t="shared" ref="I131:I146" si="26">ROUND(H131*1.06,0)</f>
        <v>16965936</v>
      </c>
      <c r="J131" s="40">
        <f t="shared" ref="J131:J146" si="27">MROUND((I131*0.025/12),500)</f>
        <v>35500</v>
      </c>
      <c r="K131" s="41">
        <f t="shared" ref="K131:K146" si="28">F131*2600</f>
        <v>2119260</v>
      </c>
    </row>
    <row r="132" spans="1:11" x14ac:dyDescent="0.25">
      <c r="A132" s="20">
        <v>131</v>
      </c>
      <c r="B132" s="21">
        <v>2604</v>
      </c>
      <c r="C132" s="21">
        <v>26</v>
      </c>
      <c r="D132" s="24" t="s">
        <v>23</v>
      </c>
      <c r="E132" s="21">
        <v>989</v>
      </c>
      <c r="F132" s="21">
        <f t="shared" si="24"/>
        <v>1087.9000000000001</v>
      </c>
      <c r="G132" s="37">
        <f t="shared" si="23"/>
        <v>21600</v>
      </c>
      <c r="H132" s="38">
        <f t="shared" si="25"/>
        <v>21362400</v>
      </c>
      <c r="I132" s="39">
        <f t="shared" si="26"/>
        <v>22644144</v>
      </c>
      <c r="J132" s="40">
        <f t="shared" si="27"/>
        <v>47000</v>
      </c>
      <c r="K132" s="41">
        <f t="shared" si="28"/>
        <v>2828540.0000000005</v>
      </c>
    </row>
    <row r="133" spans="1:11" x14ac:dyDescent="0.25">
      <c r="A133" s="20">
        <v>132</v>
      </c>
      <c r="B133" s="21">
        <v>2605</v>
      </c>
      <c r="C133" s="21">
        <v>26</v>
      </c>
      <c r="D133" s="24" t="s">
        <v>13</v>
      </c>
      <c r="E133" s="21">
        <v>752</v>
      </c>
      <c r="F133" s="21">
        <f t="shared" si="24"/>
        <v>827.2</v>
      </c>
      <c r="G133" s="37">
        <f t="shared" si="23"/>
        <v>21600</v>
      </c>
      <c r="H133" s="38">
        <f t="shared" si="25"/>
        <v>16243200</v>
      </c>
      <c r="I133" s="39">
        <f t="shared" si="26"/>
        <v>17217792</v>
      </c>
      <c r="J133" s="40">
        <f t="shared" si="27"/>
        <v>36000</v>
      </c>
      <c r="K133" s="41">
        <f t="shared" si="28"/>
        <v>2150720</v>
      </c>
    </row>
    <row r="134" spans="1:11" x14ac:dyDescent="0.25">
      <c r="A134" s="20">
        <v>133</v>
      </c>
      <c r="B134" s="21">
        <v>2606</v>
      </c>
      <c r="C134" s="21">
        <v>26</v>
      </c>
      <c r="D134" s="24" t="s">
        <v>13</v>
      </c>
      <c r="E134" s="21">
        <v>752</v>
      </c>
      <c r="F134" s="21">
        <f t="shared" si="24"/>
        <v>827.2</v>
      </c>
      <c r="G134" s="37">
        <f t="shared" si="23"/>
        <v>21600</v>
      </c>
      <c r="H134" s="38">
        <f t="shared" si="25"/>
        <v>16243200</v>
      </c>
      <c r="I134" s="39">
        <f t="shared" si="26"/>
        <v>17217792</v>
      </c>
      <c r="J134" s="40">
        <f t="shared" si="27"/>
        <v>36000</v>
      </c>
      <c r="K134" s="41">
        <f t="shared" si="28"/>
        <v>2150720</v>
      </c>
    </row>
    <row r="135" spans="1:11" x14ac:dyDescent="0.25">
      <c r="A135" s="20">
        <v>134</v>
      </c>
      <c r="B135" s="21">
        <v>2701</v>
      </c>
      <c r="C135" s="21">
        <v>27</v>
      </c>
      <c r="D135" s="21" t="s">
        <v>23</v>
      </c>
      <c r="E135" s="21">
        <v>989</v>
      </c>
      <c r="F135" s="21">
        <f t="shared" si="24"/>
        <v>1087.9000000000001</v>
      </c>
      <c r="G135" s="37">
        <f>G134+50</f>
        <v>21650</v>
      </c>
      <c r="H135" s="38">
        <f t="shared" si="25"/>
        <v>21411850</v>
      </c>
      <c r="I135" s="39">
        <f t="shared" si="26"/>
        <v>22696561</v>
      </c>
      <c r="J135" s="40">
        <f t="shared" si="27"/>
        <v>47500</v>
      </c>
      <c r="K135" s="41">
        <f t="shared" si="28"/>
        <v>2828540.0000000005</v>
      </c>
    </row>
    <row r="136" spans="1:11" x14ac:dyDescent="0.25">
      <c r="A136" s="20">
        <v>135</v>
      </c>
      <c r="B136" s="21">
        <v>2702</v>
      </c>
      <c r="C136" s="21">
        <v>27</v>
      </c>
      <c r="D136" s="24" t="s">
        <v>13</v>
      </c>
      <c r="E136" s="21">
        <v>741</v>
      </c>
      <c r="F136" s="21">
        <f t="shared" si="24"/>
        <v>815.1</v>
      </c>
      <c r="G136" s="37">
        <f t="shared" ref="G136:G140" si="29">G135</f>
        <v>21650</v>
      </c>
      <c r="H136" s="38">
        <f t="shared" si="25"/>
        <v>16042650</v>
      </c>
      <c r="I136" s="39">
        <f t="shared" si="26"/>
        <v>17005209</v>
      </c>
      <c r="J136" s="40">
        <f t="shared" si="27"/>
        <v>35500</v>
      </c>
      <c r="K136" s="41">
        <f t="shared" si="28"/>
        <v>2119260</v>
      </c>
    </row>
    <row r="137" spans="1:11" x14ac:dyDescent="0.25">
      <c r="A137" s="20">
        <v>136</v>
      </c>
      <c r="B137" s="21">
        <v>2703</v>
      </c>
      <c r="C137" s="21">
        <v>27</v>
      </c>
      <c r="D137" s="24" t="s">
        <v>13</v>
      </c>
      <c r="E137" s="21">
        <v>741</v>
      </c>
      <c r="F137" s="21">
        <f t="shared" si="24"/>
        <v>815.1</v>
      </c>
      <c r="G137" s="37">
        <f t="shared" si="29"/>
        <v>21650</v>
      </c>
      <c r="H137" s="38">
        <f t="shared" si="25"/>
        <v>16042650</v>
      </c>
      <c r="I137" s="39">
        <f t="shared" si="26"/>
        <v>17005209</v>
      </c>
      <c r="J137" s="40">
        <f t="shared" si="27"/>
        <v>35500</v>
      </c>
      <c r="K137" s="41">
        <f t="shared" si="28"/>
        <v>2119260</v>
      </c>
    </row>
    <row r="138" spans="1:11" x14ac:dyDescent="0.25">
      <c r="A138" s="20">
        <v>137</v>
      </c>
      <c r="B138" s="21">
        <v>2704</v>
      </c>
      <c r="C138" s="21">
        <v>27</v>
      </c>
      <c r="D138" s="24" t="s">
        <v>23</v>
      </c>
      <c r="E138" s="21">
        <v>989</v>
      </c>
      <c r="F138" s="21">
        <f t="shared" si="24"/>
        <v>1087.9000000000001</v>
      </c>
      <c r="G138" s="37">
        <f t="shared" si="29"/>
        <v>21650</v>
      </c>
      <c r="H138" s="38">
        <f t="shared" si="25"/>
        <v>21411850</v>
      </c>
      <c r="I138" s="39">
        <f t="shared" si="26"/>
        <v>22696561</v>
      </c>
      <c r="J138" s="40">
        <f t="shared" si="27"/>
        <v>47500</v>
      </c>
      <c r="K138" s="41">
        <f t="shared" si="28"/>
        <v>2828540.0000000005</v>
      </c>
    </row>
    <row r="139" spans="1:11" x14ac:dyDescent="0.25">
      <c r="A139" s="20">
        <v>138</v>
      </c>
      <c r="B139" s="21">
        <v>2705</v>
      </c>
      <c r="C139" s="21">
        <v>27</v>
      </c>
      <c r="D139" s="24" t="s">
        <v>13</v>
      </c>
      <c r="E139" s="21">
        <v>752</v>
      </c>
      <c r="F139" s="21">
        <f t="shared" si="24"/>
        <v>827.2</v>
      </c>
      <c r="G139" s="37">
        <f t="shared" si="29"/>
        <v>21650</v>
      </c>
      <c r="H139" s="38">
        <f t="shared" si="25"/>
        <v>16280800</v>
      </c>
      <c r="I139" s="39">
        <f t="shared" si="26"/>
        <v>17257648</v>
      </c>
      <c r="J139" s="40">
        <f t="shared" si="27"/>
        <v>36000</v>
      </c>
      <c r="K139" s="41">
        <f t="shared" si="28"/>
        <v>2150720</v>
      </c>
    </row>
    <row r="140" spans="1:11" x14ac:dyDescent="0.25">
      <c r="A140" s="20">
        <v>139</v>
      </c>
      <c r="B140" s="21">
        <v>2706</v>
      </c>
      <c r="C140" s="21">
        <v>27</v>
      </c>
      <c r="D140" s="24" t="s">
        <v>13</v>
      </c>
      <c r="E140" s="21">
        <v>752</v>
      </c>
      <c r="F140" s="21">
        <f t="shared" si="24"/>
        <v>827.2</v>
      </c>
      <c r="G140" s="37">
        <f t="shared" si="29"/>
        <v>21650</v>
      </c>
      <c r="H140" s="38">
        <f t="shared" si="25"/>
        <v>16280800</v>
      </c>
      <c r="I140" s="39">
        <f t="shared" si="26"/>
        <v>17257648</v>
      </c>
      <c r="J140" s="40">
        <f t="shared" si="27"/>
        <v>36000</v>
      </c>
      <c r="K140" s="41">
        <f t="shared" si="28"/>
        <v>2150720</v>
      </c>
    </row>
    <row r="141" spans="1:11" x14ac:dyDescent="0.25">
      <c r="A141" s="20">
        <v>140</v>
      </c>
      <c r="B141" s="21">
        <v>2801</v>
      </c>
      <c r="C141" s="21">
        <v>28</v>
      </c>
      <c r="D141" s="21" t="s">
        <v>23</v>
      </c>
      <c r="E141" s="21">
        <v>989</v>
      </c>
      <c r="F141" s="21">
        <f t="shared" si="24"/>
        <v>1087.9000000000001</v>
      </c>
      <c r="G141" s="37">
        <f>G140+50</f>
        <v>21700</v>
      </c>
      <c r="H141" s="38">
        <f t="shared" si="25"/>
        <v>21461300</v>
      </c>
      <c r="I141" s="39">
        <f t="shared" si="26"/>
        <v>22748978</v>
      </c>
      <c r="J141" s="40">
        <f t="shared" si="27"/>
        <v>47500</v>
      </c>
      <c r="K141" s="41">
        <f t="shared" si="28"/>
        <v>2828540.0000000005</v>
      </c>
    </row>
    <row r="142" spans="1:11" x14ac:dyDescent="0.25">
      <c r="A142" s="20">
        <v>141</v>
      </c>
      <c r="B142" s="21">
        <v>2802</v>
      </c>
      <c r="C142" s="21">
        <v>28</v>
      </c>
      <c r="D142" s="24" t="s">
        <v>13</v>
      </c>
      <c r="E142" s="21">
        <v>741</v>
      </c>
      <c r="F142" s="21">
        <f t="shared" si="24"/>
        <v>815.1</v>
      </c>
      <c r="G142" s="37">
        <f t="shared" ref="G142:G146" si="30">G141</f>
        <v>21700</v>
      </c>
      <c r="H142" s="38">
        <f t="shared" si="25"/>
        <v>16079700</v>
      </c>
      <c r="I142" s="39">
        <f t="shared" si="26"/>
        <v>17044482</v>
      </c>
      <c r="J142" s="40">
        <f t="shared" si="27"/>
        <v>35500</v>
      </c>
      <c r="K142" s="41">
        <f t="shared" si="28"/>
        <v>2119260</v>
      </c>
    </row>
    <row r="143" spans="1:11" x14ac:dyDescent="0.25">
      <c r="A143" s="20">
        <v>142</v>
      </c>
      <c r="B143" s="21">
        <v>2803</v>
      </c>
      <c r="C143" s="21">
        <v>28</v>
      </c>
      <c r="D143" s="24" t="s">
        <v>13</v>
      </c>
      <c r="E143" s="21">
        <v>741</v>
      </c>
      <c r="F143" s="21">
        <f t="shared" si="24"/>
        <v>815.1</v>
      </c>
      <c r="G143" s="37">
        <f t="shared" si="30"/>
        <v>21700</v>
      </c>
      <c r="H143" s="38">
        <f t="shared" si="25"/>
        <v>16079700</v>
      </c>
      <c r="I143" s="39">
        <f t="shared" si="26"/>
        <v>17044482</v>
      </c>
      <c r="J143" s="40">
        <f t="shared" si="27"/>
        <v>35500</v>
      </c>
      <c r="K143" s="41">
        <f t="shared" si="28"/>
        <v>2119260</v>
      </c>
    </row>
    <row r="144" spans="1:11" x14ac:dyDescent="0.25">
      <c r="A144" s="20">
        <v>143</v>
      </c>
      <c r="B144" s="21">
        <v>2804</v>
      </c>
      <c r="C144" s="21">
        <v>28</v>
      </c>
      <c r="D144" s="24" t="s">
        <v>23</v>
      </c>
      <c r="E144" s="21">
        <v>989</v>
      </c>
      <c r="F144" s="21">
        <f t="shared" si="24"/>
        <v>1087.9000000000001</v>
      </c>
      <c r="G144" s="37">
        <f t="shared" si="30"/>
        <v>21700</v>
      </c>
      <c r="H144" s="38">
        <f t="shared" si="25"/>
        <v>21461300</v>
      </c>
      <c r="I144" s="39">
        <f t="shared" si="26"/>
        <v>22748978</v>
      </c>
      <c r="J144" s="40">
        <f t="shared" si="27"/>
        <v>47500</v>
      </c>
      <c r="K144" s="41">
        <f t="shared" si="28"/>
        <v>2828540.0000000005</v>
      </c>
    </row>
    <row r="145" spans="1:13" x14ac:dyDescent="0.25">
      <c r="A145" s="20">
        <v>144</v>
      </c>
      <c r="B145" s="21">
        <v>2805</v>
      </c>
      <c r="C145" s="21">
        <v>28</v>
      </c>
      <c r="D145" s="24" t="s">
        <v>13</v>
      </c>
      <c r="E145" s="21">
        <v>752</v>
      </c>
      <c r="F145" s="21">
        <f t="shared" si="24"/>
        <v>827.2</v>
      </c>
      <c r="G145" s="37">
        <f t="shared" si="30"/>
        <v>21700</v>
      </c>
      <c r="H145" s="38">
        <f t="shared" si="25"/>
        <v>16318400</v>
      </c>
      <c r="I145" s="39">
        <f t="shared" si="26"/>
        <v>17297504</v>
      </c>
      <c r="J145" s="40">
        <f t="shared" si="27"/>
        <v>36000</v>
      </c>
      <c r="K145" s="41">
        <f t="shared" si="28"/>
        <v>2150720</v>
      </c>
    </row>
    <row r="146" spans="1:13" x14ac:dyDescent="0.25">
      <c r="A146" s="20">
        <v>145</v>
      </c>
      <c r="B146" s="21">
        <v>2806</v>
      </c>
      <c r="C146" s="21">
        <v>28</v>
      </c>
      <c r="D146" s="24" t="s">
        <v>13</v>
      </c>
      <c r="E146" s="21">
        <v>752</v>
      </c>
      <c r="F146" s="21">
        <f t="shared" si="24"/>
        <v>827.2</v>
      </c>
      <c r="G146" s="37">
        <f t="shared" si="30"/>
        <v>21700</v>
      </c>
      <c r="H146" s="38">
        <f t="shared" si="25"/>
        <v>16318400</v>
      </c>
      <c r="I146" s="39">
        <f t="shared" si="26"/>
        <v>17297504</v>
      </c>
      <c r="J146" s="40">
        <f t="shared" si="27"/>
        <v>36000</v>
      </c>
      <c r="K146" s="41">
        <f t="shared" si="28"/>
        <v>2150720</v>
      </c>
      <c r="M146" s="11">
        <f>I146/E146</f>
        <v>23002</v>
      </c>
    </row>
    <row r="147" spans="1:13" x14ac:dyDescent="0.25">
      <c r="A147" s="30" t="s">
        <v>3</v>
      </c>
      <c r="B147" s="30"/>
      <c r="C147" s="30"/>
      <c r="D147" s="30"/>
      <c r="E147" s="22">
        <f t="shared" ref="E147:F147" si="31">SUM(E2:E146)</f>
        <v>121235</v>
      </c>
      <c r="F147" s="23">
        <f t="shared" si="31"/>
        <v>133358.49999999991</v>
      </c>
      <c r="G147" s="23"/>
      <c r="H147" s="42">
        <f>SUM(H2:H146)</f>
        <v>2558269700</v>
      </c>
      <c r="I147" s="42">
        <f>SUM(I2:I146)</f>
        <v>2711765882</v>
      </c>
      <c r="J147" s="40"/>
      <c r="K147" s="43">
        <f>SUM(K2:K146)</f>
        <v>346732100</v>
      </c>
    </row>
    <row r="148" spans="1:13" x14ac:dyDescent="0.25">
      <c r="A148" s="25"/>
      <c r="B148" s="25"/>
      <c r="C148" s="25"/>
      <c r="D148" s="25"/>
      <c r="E148" s="26"/>
      <c r="F148" s="26"/>
      <c r="G148" s="12"/>
      <c r="H148" s="13"/>
      <c r="I148" s="13"/>
      <c r="J148" s="14"/>
      <c r="K148" s="15"/>
    </row>
  </sheetData>
  <mergeCells count="1">
    <mergeCell ref="A147:D1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zoomScale="130" zoomScaleNormal="130" workbookViewId="0">
      <selection activeCell="K2" sqref="K2"/>
    </sheetView>
  </sheetViews>
  <sheetFormatPr defaultRowHeight="15" x14ac:dyDescent="0.25"/>
  <cols>
    <col min="1" max="1" width="9.140625" style="1"/>
    <col min="2" max="2" width="25.5703125" style="1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44" t="s">
        <v>4</v>
      </c>
      <c r="B1" s="44" t="s">
        <v>14</v>
      </c>
      <c r="C1" s="44" t="s">
        <v>10</v>
      </c>
      <c r="D1" s="44" t="s">
        <v>5</v>
      </c>
      <c r="E1" s="44" t="s">
        <v>6</v>
      </c>
      <c r="F1" s="44" t="s">
        <v>7</v>
      </c>
      <c r="G1" s="44" t="s">
        <v>8</v>
      </c>
      <c r="H1" s="44" t="s">
        <v>9</v>
      </c>
      <c r="I1" s="31"/>
      <c r="J1" s="31"/>
      <c r="K1" s="31"/>
      <c r="L1" s="1"/>
      <c r="M1" s="1"/>
    </row>
    <row r="2" spans="1:13" ht="54.75" customHeight="1" x14ac:dyDescent="0.3">
      <c r="A2" s="45">
        <v>1</v>
      </c>
      <c r="B2" s="46" t="s">
        <v>35</v>
      </c>
      <c r="C2" s="47" t="s">
        <v>36</v>
      </c>
      <c r="D2" s="48">
        <f>95+46+4</f>
        <v>145</v>
      </c>
      <c r="E2" s="49">
        <v>121235</v>
      </c>
      <c r="F2" s="50">
        <v>133359</v>
      </c>
      <c r="G2" s="51">
        <v>2558269700</v>
      </c>
      <c r="H2" s="52">
        <v>2711765882</v>
      </c>
      <c r="I2" s="53"/>
      <c r="J2" s="54">
        <v>2600</v>
      </c>
      <c r="K2" s="55">
        <f>F2*J2</f>
        <v>346733400</v>
      </c>
      <c r="L2" s="10"/>
      <c r="M2" s="1"/>
    </row>
    <row r="3" spans="1:13" ht="13.5" customHeight="1" x14ac:dyDescent="0.3">
      <c r="A3" s="45"/>
      <c r="B3" s="45"/>
      <c r="C3" s="56"/>
      <c r="D3" s="57"/>
      <c r="E3" s="58"/>
      <c r="F3" s="58"/>
      <c r="G3" s="59"/>
      <c r="H3" s="59"/>
      <c r="I3" s="53"/>
      <c r="J3" s="54"/>
      <c r="K3" s="55"/>
      <c r="L3" s="10"/>
      <c r="M3" s="1"/>
    </row>
    <row r="4" spans="1:13" x14ac:dyDescent="0.25">
      <c r="K4" s="1"/>
      <c r="L4" s="1"/>
      <c r="M4" s="1"/>
    </row>
    <row r="5" spans="1:13" x14ac:dyDescent="0.25">
      <c r="K5" s="1"/>
      <c r="L5" s="1"/>
      <c r="M5" s="1"/>
    </row>
    <row r="6" spans="1:13" x14ac:dyDescent="0.25">
      <c r="J6" s="3"/>
      <c r="K6" s="1"/>
      <c r="L6" s="1"/>
      <c r="M6" s="1"/>
    </row>
    <row r="7" spans="1:13" x14ac:dyDescent="0.25">
      <c r="J7" s="2"/>
      <c r="K7" s="1"/>
      <c r="L7" s="1"/>
    </row>
    <row r="8" spans="1:13" x14ac:dyDescent="0.25">
      <c r="K8" s="1"/>
      <c r="L8" s="1"/>
    </row>
    <row r="9" spans="1:13" x14ac:dyDescent="0.25">
      <c r="K9" s="1"/>
      <c r="L9" s="1"/>
    </row>
    <row r="10" spans="1:13" x14ac:dyDescent="0.25">
      <c r="K10" s="1"/>
      <c r="L10" s="1"/>
    </row>
    <row r="11" spans="1:13" x14ac:dyDescent="0.25">
      <c r="K11" s="1"/>
      <c r="L11" s="1"/>
    </row>
    <row r="12" spans="1:13" x14ac:dyDescent="0.25">
      <c r="K12" s="1"/>
      <c r="L12" s="1"/>
    </row>
    <row r="13" spans="1:13" x14ac:dyDescent="0.25">
      <c r="K13" s="1"/>
      <c r="L13" s="1"/>
    </row>
    <row r="14" spans="1:13" x14ac:dyDescent="0.25">
      <c r="K14" s="1"/>
      <c r="L14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:AA7"/>
  <sheetViews>
    <sheetView topLeftCell="C1" zoomScaleNormal="100" workbookViewId="0">
      <selection activeCell="AA7" sqref="AA7"/>
    </sheetView>
  </sheetViews>
  <sheetFormatPr defaultRowHeight="15" x14ac:dyDescent="0.25"/>
  <sheetData>
    <row r="1" spans="8:27" ht="15.75" thickBot="1" x14ac:dyDescent="0.3"/>
    <row r="2" spans="8:27" ht="17.25" thickBot="1" x14ac:dyDescent="0.3">
      <c r="W2" s="6">
        <v>20</v>
      </c>
      <c r="X2" s="6" t="s">
        <v>17</v>
      </c>
      <c r="Y2" s="6">
        <v>91.92</v>
      </c>
      <c r="Z2" s="7">
        <f>Y2*10.764</f>
        <v>989.42687999999998</v>
      </c>
      <c r="AA2" s="6">
        <v>46</v>
      </c>
    </row>
    <row r="3" spans="8:27" ht="17.25" thickBot="1" x14ac:dyDescent="0.3">
      <c r="W3" s="5">
        <v>21</v>
      </c>
      <c r="X3" s="5" t="s">
        <v>18</v>
      </c>
      <c r="Y3" s="5">
        <v>69.89</v>
      </c>
      <c r="Z3" s="7">
        <f t="shared" ref="Z3:Z6" si="0">Y3*10.764</f>
        <v>752.29595999999992</v>
      </c>
      <c r="AA3" s="5">
        <v>25</v>
      </c>
    </row>
    <row r="4" spans="8:27" ht="17.25" thickBot="1" x14ac:dyDescent="0.3">
      <c r="W4" s="6">
        <v>22</v>
      </c>
      <c r="X4" s="6" t="s">
        <v>18</v>
      </c>
      <c r="Y4" s="6">
        <v>68.8</v>
      </c>
      <c r="Z4" s="7">
        <f t="shared" si="0"/>
        <v>740.56319999999994</v>
      </c>
      <c r="AA4" s="6">
        <v>45</v>
      </c>
    </row>
    <row r="5" spans="8:27" ht="17.25" thickBot="1" x14ac:dyDescent="0.3">
      <c r="H5" s="4"/>
      <c r="I5" s="4"/>
      <c r="W5" s="5">
        <v>23</v>
      </c>
      <c r="X5" s="5" t="s">
        <v>18</v>
      </c>
      <c r="Y5" s="5">
        <v>69.87</v>
      </c>
      <c r="Z5" s="7">
        <f t="shared" si="0"/>
        <v>752.08068000000003</v>
      </c>
      <c r="AA5" s="5">
        <v>25</v>
      </c>
    </row>
    <row r="6" spans="8:27" ht="17.25" thickBot="1" x14ac:dyDescent="0.3">
      <c r="W6" s="6">
        <v>28</v>
      </c>
      <c r="X6" s="6" t="s">
        <v>19</v>
      </c>
      <c r="Y6" s="6">
        <v>111.35</v>
      </c>
      <c r="Z6" s="7">
        <f t="shared" si="0"/>
        <v>1198.5713999999998</v>
      </c>
      <c r="AA6" s="6">
        <v>4</v>
      </c>
    </row>
    <row r="7" spans="8:27" x14ac:dyDescent="0.25">
      <c r="AA7" s="8">
        <f>SUM(AA2:AA6)</f>
        <v>145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topLeftCell="A10" zoomScale="115" zoomScaleNormal="115" workbookViewId="0">
      <selection activeCell="B20" sqref="B20"/>
    </sheetView>
  </sheetViews>
  <sheetFormatPr defaultRowHeight="15" x14ac:dyDescent="0.25"/>
  <sheetData>
    <row r="1" spans="1:5" x14ac:dyDescent="0.25">
      <c r="A1" s="16" t="s">
        <v>20</v>
      </c>
    </row>
    <row r="2" spans="1:5" x14ac:dyDescent="0.25">
      <c r="A2" s="8" t="s">
        <v>21</v>
      </c>
    </row>
    <row r="3" spans="1:5" x14ac:dyDescent="0.25">
      <c r="A3" t="s">
        <v>22</v>
      </c>
      <c r="B3">
        <v>1</v>
      </c>
      <c r="C3" t="s">
        <v>23</v>
      </c>
      <c r="D3">
        <v>91.92</v>
      </c>
      <c r="E3" s="7">
        <f>D3*10.764</f>
        <v>989.42687999999998</v>
      </c>
    </row>
    <row r="4" spans="1:5" x14ac:dyDescent="0.25">
      <c r="B4">
        <v>2</v>
      </c>
      <c r="C4" t="s">
        <v>13</v>
      </c>
      <c r="D4">
        <v>68.8</v>
      </c>
      <c r="E4" s="7">
        <f t="shared" ref="E4:E8" si="0">D4*10.764</f>
        <v>740.56319999999994</v>
      </c>
    </row>
    <row r="5" spans="1:5" x14ac:dyDescent="0.25">
      <c r="B5">
        <v>3</v>
      </c>
      <c r="C5" t="s">
        <v>13</v>
      </c>
      <c r="D5">
        <v>68.8</v>
      </c>
      <c r="E5" s="7">
        <f t="shared" si="0"/>
        <v>740.56319999999994</v>
      </c>
    </row>
    <row r="6" spans="1:5" x14ac:dyDescent="0.25">
      <c r="B6">
        <v>4</v>
      </c>
      <c r="C6" t="s">
        <v>23</v>
      </c>
      <c r="D6">
        <v>91.92</v>
      </c>
      <c r="E6" s="7">
        <f t="shared" si="0"/>
        <v>989.42687999999998</v>
      </c>
    </row>
    <row r="7" spans="1:5" x14ac:dyDescent="0.25">
      <c r="B7">
        <v>5</v>
      </c>
      <c r="C7" t="s">
        <v>13</v>
      </c>
      <c r="D7">
        <v>69.89</v>
      </c>
      <c r="E7" s="7">
        <f t="shared" si="0"/>
        <v>752.29595999999992</v>
      </c>
    </row>
    <row r="8" spans="1:5" x14ac:dyDescent="0.25">
      <c r="B8">
        <v>6</v>
      </c>
      <c r="C8" t="s">
        <v>13</v>
      </c>
      <c r="D8">
        <v>69.87</v>
      </c>
      <c r="E8" s="7">
        <f t="shared" si="0"/>
        <v>752.08068000000003</v>
      </c>
    </row>
    <row r="10" spans="1:5" x14ac:dyDescent="0.25">
      <c r="A10" s="8" t="s">
        <v>25</v>
      </c>
    </row>
    <row r="11" spans="1:5" ht="17.25" customHeight="1" x14ac:dyDescent="0.25">
      <c r="A11" t="s">
        <v>22</v>
      </c>
      <c r="B11">
        <v>1</v>
      </c>
      <c r="C11" t="s">
        <v>23</v>
      </c>
      <c r="D11">
        <v>91.92</v>
      </c>
      <c r="E11" s="7">
        <f t="shared" ref="E11:E16" si="1">D11*10.764</f>
        <v>989.42687999999998</v>
      </c>
    </row>
    <row r="12" spans="1:5" x14ac:dyDescent="0.25">
      <c r="B12">
        <v>2</v>
      </c>
      <c r="C12" t="s">
        <v>13</v>
      </c>
      <c r="D12">
        <v>68.8</v>
      </c>
      <c r="E12" s="7">
        <f t="shared" si="1"/>
        <v>740.56319999999994</v>
      </c>
    </row>
    <row r="13" spans="1:5" x14ac:dyDescent="0.25">
      <c r="B13">
        <v>3</v>
      </c>
      <c r="C13" t="s">
        <v>13</v>
      </c>
      <c r="D13">
        <v>68.8</v>
      </c>
      <c r="E13" s="7">
        <f t="shared" si="1"/>
        <v>740.56319999999994</v>
      </c>
    </row>
    <row r="14" spans="1:5" x14ac:dyDescent="0.25">
      <c r="B14">
        <v>4</v>
      </c>
      <c r="C14" t="s">
        <v>23</v>
      </c>
      <c r="D14">
        <v>91.92</v>
      </c>
      <c r="E14" s="7">
        <f t="shared" si="1"/>
        <v>989.42687999999998</v>
      </c>
    </row>
    <row r="15" spans="1:5" x14ac:dyDescent="0.25">
      <c r="B15">
        <v>5</v>
      </c>
      <c r="C15" t="s">
        <v>13</v>
      </c>
      <c r="D15">
        <v>69.89</v>
      </c>
      <c r="E15" s="7">
        <f t="shared" si="1"/>
        <v>752.29595999999992</v>
      </c>
    </row>
    <row r="16" spans="1:5" x14ac:dyDescent="0.25">
      <c r="B16">
        <v>6</v>
      </c>
      <c r="C16" t="s">
        <v>13</v>
      </c>
      <c r="D16">
        <v>69.87</v>
      </c>
      <c r="E16" s="7">
        <f t="shared" si="1"/>
        <v>752.08068000000003</v>
      </c>
    </row>
    <row r="18" spans="1:5" x14ac:dyDescent="0.25">
      <c r="A18" s="8" t="s">
        <v>26</v>
      </c>
    </row>
    <row r="19" spans="1:5" x14ac:dyDescent="0.25">
      <c r="A19" t="s">
        <v>22</v>
      </c>
      <c r="B19">
        <v>1</v>
      </c>
      <c r="C19" t="s">
        <v>23</v>
      </c>
      <c r="D19" s="9">
        <v>91.92</v>
      </c>
      <c r="E19" s="7">
        <f t="shared" ref="E19:E24" si="2">D19*10.764</f>
        <v>989.42687999999998</v>
      </c>
    </row>
    <row r="20" spans="1:5" x14ac:dyDescent="0.25">
      <c r="B20">
        <v>2</v>
      </c>
      <c r="C20" t="s">
        <v>15</v>
      </c>
      <c r="D20" s="9">
        <v>0</v>
      </c>
      <c r="E20" s="7">
        <f t="shared" si="2"/>
        <v>0</v>
      </c>
    </row>
    <row r="21" spans="1:5" x14ac:dyDescent="0.25">
      <c r="B21">
        <v>3</v>
      </c>
      <c r="C21" t="s">
        <v>13</v>
      </c>
      <c r="D21" s="9">
        <v>68.8</v>
      </c>
      <c r="E21" s="7">
        <f t="shared" si="2"/>
        <v>740.56319999999994</v>
      </c>
    </row>
    <row r="22" spans="1:5" x14ac:dyDescent="0.25">
      <c r="B22">
        <v>4</v>
      </c>
      <c r="C22" t="s">
        <v>23</v>
      </c>
      <c r="D22" s="9">
        <v>91.92</v>
      </c>
      <c r="E22" s="7">
        <f t="shared" si="2"/>
        <v>989.42687999999998</v>
      </c>
    </row>
    <row r="23" spans="1:5" x14ac:dyDescent="0.25">
      <c r="B23">
        <v>5</v>
      </c>
      <c r="C23" t="s">
        <v>13</v>
      </c>
      <c r="D23" s="9">
        <v>69.89</v>
      </c>
      <c r="E23" s="7">
        <f t="shared" si="2"/>
        <v>752.29595999999992</v>
      </c>
    </row>
    <row r="24" spans="1:5" x14ac:dyDescent="0.25">
      <c r="B24">
        <v>6</v>
      </c>
      <c r="C24" t="s">
        <v>13</v>
      </c>
      <c r="D24" s="9">
        <v>69.87</v>
      </c>
      <c r="E24" s="7">
        <f t="shared" si="2"/>
        <v>752.08068000000003</v>
      </c>
    </row>
    <row r="26" spans="1:5" x14ac:dyDescent="0.25">
      <c r="A26" s="8" t="s">
        <v>27</v>
      </c>
    </row>
    <row r="27" spans="1:5" x14ac:dyDescent="0.25">
      <c r="A27" t="s">
        <v>22</v>
      </c>
      <c r="B27">
        <v>1</v>
      </c>
      <c r="C27" t="s">
        <v>24</v>
      </c>
      <c r="D27" s="9">
        <v>111.35</v>
      </c>
      <c r="E27" s="7">
        <f t="shared" ref="E27:E32" si="3">D27*10.764</f>
        <v>1198.5713999999998</v>
      </c>
    </row>
    <row r="28" spans="1:5" x14ac:dyDescent="0.25">
      <c r="B28">
        <v>2</v>
      </c>
      <c r="C28" t="s">
        <v>15</v>
      </c>
      <c r="D28" s="9">
        <v>0</v>
      </c>
      <c r="E28" s="7">
        <f t="shared" si="3"/>
        <v>0</v>
      </c>
    </row>
    <row r="29" spans="1:5" x14ac:dyDescent="0.25">
      <c r="B29">
        <v>3</v>
      </c>
      <c r="C29" t="s">
        <v>13</v>
      </c>
      <c r="D29" s="9">
        <v>68.8</v>
      </c>
      <c r="E29" s="7">
        <f t="shared" si="3"/>
        <v>740.56319999999994</v>
      </c>
    </row>
    <row r="30" spans="1:5" x14ac:dyDescent="0.25">
      <c r="B30">
        <v>4</v>
      </c>
      <c r="C30" t="s">
        <v>23</v>
      </c>
      <c r="D30" s="9">
        <v>91.92</v>
      </c>
      <c r="E30" s="7">
        <f t="shared" si="3"/>
        <v>989.42687999999998</v>
      </c>
    </row>
    <row r="31" spans="1:5" x14ac:dyDescent="0.25">
      <c r="B31">
        <v>5</v>
      </c>
      <c r="C31" t="s">
        <v>13</v>
      </c>
      <c r="D31" s="9">
        <v>69.89</v>
      </c>
      <c r="E31" s="7">
        <f t="shared" si="3"/>
        <v>752.29595999999992</v>
      </c>
    </row>
    <row r="32" spans="1:5" x14ac:dyDescent="0.25">
      <c r="B32">
        <v>6</v>
      </c>
      <c r="C32" t="s">
        <v>13</v>
      </c>
      <c r="D32" s="9">
        <v>69.87</v>
      </c>
      <c r="E32" s="7">
        <f t="shared" si="3"/>
        <v>752.08068000000003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B1:R32"/>
  <sheetViews>
    <sheetView workbookViewId="0">
      <selection activeCell="I3" sqref="I3"/>
    </sheetView>
  </sheetViews>
  <sheetFormatPr defaultRowHeight="15" x14ac:dyDescent="0.25"/>
  <cols>
    <col min="4" max="4" width="14.28515625" bestFit="1" customWidth="1"/>
    <col min="5" max="7" width="14.28515625" customWidth="1"/>
    <col min="8" max="8" width="14.28515625" bestFit="1" customWidth="1"/>
    <col min="9" max="9" width="10" bestFit="1" customWidth="1"/>
    <col min="13" max="13" width="14.28515625" bestFit="1" customWidth="1"/>
    <col min="15" max="15" width="10" bestFit="1" customWidth="1"/>
  </cols>
  <sheetData>
    <row r="1" spans="2:18" x14ac:dyDescent="0.25">
      <c r="B1" s="31" t="s">
        <v>29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"/>
      <c r="Q1" s="1"/>
      <c r="R1" s="1"/>
    </row>
    <row r="2" spans="2:18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  <c r="Q2" s="1"/>
      <c r="R2" s="1"/>
    </row>
    <row r="3" spans="2:18" x14ac:dyDescent="0.25">
      <c r="B3" s="31">
        <v>2403</v>
      </c>
      <c r="C3" s="31">
        <v>103.37</v>
      </c>
      <c r="D3" s="31">
        <f>C3*10.764</f>
        <v>1112.6746800000001</v>
      </c>
      <c r="E3" s="31"/>
      <c r="F3" s="31"/>
      <c r="G3" s="31"/>
      <c r="H3" s="32">
        <v>22250000</v>
      </c>
      <c r="I3" s="31">
        <f>H3/D3</f>
        <v>19996.86017839464</v>
      </c>
      <c r="J3" s="31"/>
      <c r="K3" s="31">
        <v>1557500</v>
      </c>
      <c r="L3" s="31">
        <v>30000</v>
      </c>
      <c r="M3" s="32">
        <f>H3+K3+L3</f>
        <v>23837500</v>
      </c>
      <c r="N3" s="31"/>
      <c r="O3" s="31">
        <f>M3/D3</f>
        <v>21423.602449549762</v>
      </c>
      <c r="P3" s="1"/>
      <c r="Q3" s="1"/>
      <c r="R3" s="1"/>
    </row>
    <row r="4" spans="2:18" x14ac:dyDescent="0.25">
      <c r="B4" s="31">
        <v>404</v>
      </c>
      <c r="C4" s="31">
        <v>116.4</v>
      </c>
      <c r="D4" s="31">
        <f t="shared" ref="D4:F18" si="0">C4*10.764</f>
        <v>1252.9295999999999</v>
      </c>
      <c r="E4" s="31">
        <v>20.84</v>
      </c>
      <c r="F4" s="31">
        <f t="shared" si="0"/>
        <v>224.32175999999998</v>
      </c>
      <c r="G4" s="31">
        <f>D4+F4</f>
        <v>1477.25136</v>
      </c>
      <c r="H4" s="32">
        <v>17636560</v>
      </c>
      <c r="I4" s="33">
        <f>H4/G4</f>
        <v>11938.767143866431</v>
      </c>
      <c r="J4" s="31"/>
      <c r="K4" s="31">
        <v>1250700</v>
      </c>
      <c r="L4" s="31">
        <v>30000</v>
      </c>
      <c r="M4" s="32">
        <f t="shared" ref="M4:M22" si="1">H4+K4+L4</f>
        <v>18917260</v>
      </c>
      <c r="N4" s="31"/>
      <c r="O4" s="33">
        <f>M4/G4</f>
        <v>12805.715068016591</v>
      </c>
      <c r="P4" s="1"/>
      <c r="Q4" s="1"/>
      <c r="R4" s="1"/>
    </row>
    <row r="5" spans="2:18" x14ac:dyDescent="0.25">
      <c r="B5" s="31">
        <v>2504</v>
      </c>
      <c r="C5" s="31"/>
      <c r="D5" s="31">
        <v>923</v>
      </c>
      <c r="E5" s="31"/>
      <c r="F5" s="31"/>
      <c r="G5" s="31"/>
      <c r="H5" s="32">
        <v>19000000</v>
      </c>
      <c r="I5" s="31">
        <f t="shared" ref="I5:I21" si="2">H5/D5</f>
        <v>20585.048754062838</v>
      </c>
      <c r="J5" s="31"/>
      <c r="K5" s="31">
        <v>1330000</v>
      </c>
      <c r="L5" s="31">
        <v>30000</v>
      </c>
      <c r="M5" s="32">
        <f t="shared" si="1"/>
        <v>20360000</v>
      </c>
      <c r="N5" s="31"/>
      <c r="O5" s="31">
        <f t="shared" ref="O5:O22" si="3">M5/D5</f>
        <v>22058.504875406285</v>
      </c>
      <c r="P5" s="1"/>
      <c r="Q5" s="1"/>
      <c r="R5" s="1"/>
    </row>
    <row r="6" spans="2:18" x14ac:dyDescent="0.25">
      <c r="B6" s="31"/>
      <c r="C6" s="31"/>
      <c r="D6" s="31">
        <v>1175</v>
      </c>
      <c r="E6" s="31"/>
      <c r="F6" s="31"/>
      <c r="G6" s="31"/>
      <c r="H6" s="32">
        <v>26100000</v>
      </c>
      <c r="I6" s="31">
        <f t="shared" si="2"/>
        <v>22212.765957446809</v>
      </c>
      <c r="J6" s="31"/>
      <c r="K6" s="31">
        <v>1827000</v>
      </c>
      <c r="L6" s="31">
        <v>30000</v>
      </c>
      <c r="M6" s="32">
        <f t="shared" si="1"/>
        <v>27957000</v>
      </c>
      <c r="N6" s="31"/>
      <c r="O6" s="31">
        <f t="shared" si="3"/>
        <v>23793.191489361703</v>
      </c>
      <c r="P6" s="1"/>
      <c r="Q6" s="1"/>
      <c r="R6" s="1"/>
    </row>
    <row r="7" spans="2:18" x14ac:dyDescent="0.25">
      <c r="B7" s="31"/>
      <c r="C7" s="31">
        <v>116.76</v>
      </c>
      <c r="D7" s="31">
        <f t="shared" si="0"/>
        <v>1256.8046400000001</v>
      </c>
      <c r="E7" s="31">
        <v>18.18</v>
      </c>
      <c r="F7" s="31">
        <f t="shared" si="0"/>
        <v>195.68951999999999</v>
      </c>
      <c r="G7" s="31">
        <f>D7+F7</f>
        <v>1452.49416</v>
      </c>
      <c r="H7" s="32">
        <v>28000000</v>
      </c>
      <c r="I7" s="33">
        <f>H7/G7</f>
        <v>19277.185940630563</v>
      </c>
      <c r="J7" s="31"/>
      <c r="K7" s="31">
        <v>1960000</v>
      </c>
      <c r="L7" s="31">
        <v>30000</v>
      </c>
      <c r="M7" s="32">
        <f t="shared" si="1"/>
        <v>29990000</v>
      </c>
      <c r="N7" s="31"/>
      <c r="O7" s="31">
        <f t="shared" si="3"/>
        <v>23862.101591222639</v>
      </c>
      <c r="P7" s="1"/>
      <c r="Q7" s="1"/>
      <c r="R7" s="1"/>
    </row>
    <row r="8" spans="2:18" x14ac:dyDescent="0.25">
      <c r="B8" s="31"/>
      <c r="C8" s="31"/>
      <c r="D8" s="31">
        <f t="shared" si="0"/>
        <v>0</v>
      </c>
      <c r="E8" s="31"/>
      <c r="F8" s="31"/>
      <c r="G8" s="31"/>
      <c r="H8" s="32"/>
      <c r="I8" s="31" t="e">
        <f t="shared" si="2"/>
        <v>#DIV/0!</v>
      </c>
      <c r="J8" s="31"/>
      <c r="K8" s="31">
        <v>644000</v>
      </c>
      <c r="L8" s="31">
        <v>30000</v>
      </c>
      <c r="M8" s="32">
        <f t="shared" si="1"/>
        <v>674000</v>
      </c>
      <c r="N8" s="31"/>
      <c r="O8" s="31" t="e">
        <f t="shared" si="3"/>
        <v>#DIV/0!</v>
      </c>
      <c r="P8" s="1"/>
      <c r="Q8" s="1"/>
      <c r="R8" s="1"/>
    </row>
    <row r="9" spans="2:18" x14ac:dyDescent="0.25">
      <c r="B9" s="31"/>
      <c r="C9" s="31"/>
      <c r="D9" s="31">
        <f t="shared" si="0"/>
        <v>0</v>
      </c>
      <c r="E9" s="31"/>
      <c r="F9" s="31"/>
      <c r="G9" s="31"/>
      <c r="H9" s="32"/>
      <c r="I9" s="31" t="e">
        <f t="shared" si="2"/>
        <v>#DIV/0!</v>
      </c>
      <c r="J9" s="31"/>
      <c r="K9" s="31">
        <v>450100</v>
      </c>
      <c r="L9" s="31">
        <v>30000</v>
      </c>
      <c r="M9" s="32">
        <f t="shared" si="1"/>
        <v>480100</v>
      </c>
      <c r="N9" s="31"/>
      <c r="O9" s="31" t="e">
        <f t="shared" si="3"/>
        <v>#DIV/0!</v>
      </c>
      <c r="P9" s="1"/>
      <c r="Q9" s="1"/>
      <c r="R9" s="1"/>
    </row>
    <row r="10" spans="2:18" x14ac:dyDescent="0.25">
      <c r="B10" s="1"/>
      <c r="C10" s="1"/>
      <c r="D10" s="1">
        <f t="shared" si="0"/>
        <v>0</v>
      </c>
      <c r="E10" s="1"/>
      <c r="F10" s="1"/>
      <c r="G10" s="1"/>
      <c r="H10" s="1"/>
      <c r="I10" s="1" t="e">
        <f t="shared" si="2"/>
        <v>#DIV/0!</v>
      </c>
      <c r="J10" s="1"/>
      <c r="K10" s="1"/>
      <c r="L10" s="1"/>
      <c r="M10" s="3">
        <f t="shared" si="1"/>
        <v>0</v>
      </c>
      <c r="N10" s="1"/>
      <c r="O10" s="1" t="e">
        <f t="shared" si="3"/>
        <v>#DIV/0!</v>
      </c>
      <c r="P10" s="1"/>
      <c r="Q10" s="1"/>
      <c r="R10" s="1"/>
    </row>
    <row r="11" spans="2:18" x14ac:dyDescent="0.25">
      <c r="B11" s="1"/>
      <c r="C11" s="1"/>
      <c r="D11" s="1">
        <f t="shared" si="0"/>
        <v>0</v>
      </c>
      <c r="E11" s="1"/>
      <c r="F11" s="1"/>
      <c r="G11" s="1"/>
      <c r="H11" s="1"/>
      <c r="I11" s="1" t="e">
        <f t="shared" si="2"/>
        <v>#DIV/0!</v>
      </c>
      <c r="J11" s="1"/>
      <c r="K11" s="1"/>
      <c r="L11" s="1"/>
      <c r="M11" s="3">
        <f t="shared" si="1"/>
        <v>0</v>
      </c>
      <c r="N11" s="1"/>
      <c r="O11" s="1" t="e">
        <f t="shared" si="3"/>
        <v>#DIV/0!</v>
      </c>
      <c r="P11" s="1"/>
      <c r="Q11" s="1"/>
      <c r="R11" s="1"/>
    </row>
    <row r="12" spans="2:18" x14ac:dyDescent="0.25">
      <c r="B12" s="1"/>
      <c r="C12" s="1"/>
      <c r="D12" s="1">
        <f t="shared" si="0"/>
        <v>0</v>
      </c>
      <c r="E12" s="1"/>
      <c r="F12" s="1"/>
      <c r="G12" s="1"/>
      <c r="H12" s="1"/>
      <c r="I12" s="1" t="e">
        <f t="shared" si="2"/>
        <v>#DIV/0!</v>
      </c>
      <c r="J12" s="1"/>
      <c r="K12" s="1"/>
      <c r="L12" s="1"/>
      <c r="M12" s="3">
        <f t="shared" si="1"/>
        <v>0</v>
      </c>
      <c r="N12" s="1"/>
      <c r="O12" s="1" t="e">
        <f t="shared" si="3"/>
        <v>#DIV/0!</v>
      </c>
      <c r="P12" s="1"/>
      <c r="Q12" s="1"/>
      <c r="R12" s="1"/>
    </row>
    <row r="13" spans="2:18" x14ac:dyDescent="0.25">
      <c r="B13" s="1"/>
      <c r="C13" s="1"/>
      <c r="D13" s="1">
        <f t="shared" si="0"/>
        <v>0</v>
      </c>
      <c r="E13" s="1"/>
      <c r="F13" s="1"/>
      <c r="G13" s="1"/>
      <c r="H13" s="1"/>
      <c r="I13" s="1" t="e">
        <f t="shared" si="2"/>
        <v>#DIV/0!</v>
      </c>
      <c r="J13" s="1"/>
      <c r="K13" s="1"/>
      <c r="L13" s="1"/>
      <c r="M13" s="3">
        <f t="shared" si="1"/>
        <v>0</v>
      </c>
      <c r="N13" s="1"/>
      <c r="O13" s="1" t="e">
        <f t="shared" si="3"/>
        <v>#DIV/0!</v>
      </c>
      <c r="P13" s="1"/>
      <c r="Q13" s="1"/>
      <c r="R13" s="1"/>
    </row>
    <row r="14" spans="2:18" x14ac:dyDescent="0.25">
      <c r="B14" s="1"/>
      <c r="C14" s="1"/>
      <c r="D14" s="1">
        <f t="shared" si="0"/>
        <v>0</v>
      </c>
      <c r="E14" s="1"/>
      <c r="F14" s="2"/>
      <c r="G14" s="1"/>
      <c r="H14" s="1"/>
      <c r="I14" s="1" t="e">
        <f t="shared" si="2"/>
        <v>#DIV/0!</v>
      </c>
      <c r="J14" s="1"/>
      <c r="K14" s="1"/>
      <c r="L14" s="1"/>
      <c r="M14" s="3">
        <f t="shared" si="1"/>
        <v>0</v>
      </c>
      <c r="N14" s="1"/>
      <c r="O14" s="1" t="e">
        <f t="shared" si="3"/>
        <v>#DIV/0!</v>
      </c>
      <c r="P14" s="1"/>
      <c r="Q14" s="1"/>
      <c r="R14" s="1"/>
    </row>
    <row r="15" spans="2:18" x14ac:dyDescent="0.25">
      <c r="B15" s="1"/>
      <c r="C15" s="1"/>
      <c r="D15" s="1">
        <f t="shared" si="0"/>
        <v>0</v>
      </c>
      <c r="E15" s="1"/>
      <c r="F15" s="1"/>
      <c r="G15" s="1"/>
      <c r="H15" s="1"/>
      <c r="I15" s="1" t="e">
        <f t="shared" si="2"/>
        <v>#DIV/0!</v>
      </c>
      <c r="J15" s="1"/>
      <c r="K15" s="1"/>
      <c r="L15" s="1"/>
      <c r="M15" s="3">
        <f t="shared" si="1"/>
        <v>0</v>
      </c>
      <c r="N15" s="1"/>
      <c r="O15" s="1" t="e">
        <f t="shared" si="3"/>
        <v>#DIV/0!</v>
      </c>
      <c r="P15" s="1"/>
      <c r="Q15" s="1"/>
      <c r="R15" s="1"/>
    </row>
    <row r="16" spans="2:18" x14ac:dyDescent="0.25">
      <c r="B16" s="1"/>
      <c r="C16" s="1"/>
      <c r="D16" s="1">
        <f t="shared" si="0"/>
        <v>0</v>
      </c>
      <c r="E16" s="1"/>
      <c r="F16" s="1"/>
      <c r="G16" s="1"/>
      <c r="H16" s="1"/>
      <c r="I16" s="1" t="e">
        <f t="shared" si="2"/>
        <v>#DIV/0!</v>
      </c>
      <c r="J16" s="1"/>
      <c r="K16" s="1"/>
      <c r="L16" s="1"/>
      <c r="M16" s="3">
        <f t="shared" si="1"/>
        <v>0</v>
      </c>
      <c r="N16" s="1"/>
      <c r="O16" s="1" t="e">
        <f t="shared" si="3"/>
        <v>#DIV/0!</v>
      </c>
      <c r="P16" s="1"/>
      <c r="Q16" s="1"/>
      <c r="R16" s="1"/>
    </row>
    <row r="17" spans="2:18" x14ac:dyDescent="0.25">
      <c r="B17" s="1"/>
      <c r="C17" s="1"/>
      <c r="D17" s="1">
        <f t="shared" si="0"/>
        <v>0</v>
      </c>
      <c r="E17" s="1"/>
      <c r="F17" s="1"/>
      <c r="G17" s="1"/>
      <c r="H17" s="1"/>
      <c r="I17" s="1" t="e">
        <f t="shared" si="2"/>
        <v>#DIV/0!</v>
      </c>
      <c r="J17" s="1"/>
      <c r="K17" s="1"/>
      <c r="L17" s="1"/>
      <c r="M17" s="3">
        <f t="shared" si="1"/>
        <v>0</v>
      </c>
      <c r="N17" s="1"/>
      <c r="O17" s="1" t="e">
        <f t="shared" si="3"/>
        <v>#DIV/0!</v>
      </c>
      <c r="P17" s="1"/>
      <c r="Q17" s="1"/>
      <c r="R17" s="1"/>
    </row>
    <row r="18" spans="2:18" x14ac:dyDescent="0.25">
      <c r="B18" s="1"/>
      <c r="C18" s="1"/>
      <c r="D18" s="1">
        <f t="shared" si="0"/>
        <v>0</v>
      </c>
      <c r="E18" s="1"/>
      <c r="F18" s="1"/>
      <c r="G18" s="1"/>
      <c r="H18" s="1"/>
      <c r="I18" s="1" t="e">
        <f t="shared" si="2"/>
        <v>#DIV/0!</v>
      </c>
      <c r="J18" s="1"/>
      <c r="K18" s="1"/>
      <c r="L18" s="1"/>
      <c r="M18" s="3">
        <f t="shared" si="1"/>
        <v>0</v>
      </c>
      <c r="N18" s="1"/>
      <c r="O18" s="1" t="e">
        <f t="shared" si="3"/>
        <v>#DIV/0!</v>
      </c>
      <c r="P18" s="1"/>
      <c r="Q18" s="1"/>
      <c r="R18" s="1"/>
    </row>
    <row r="19" spans="2:18" x14ac:dyDescent="0.25">
      <c r="B19" s="1"/>
      <c r="C19" s="1"/>
      <c r="D19" s="1">
        <f t="shared" ref="D19:D20" si="4">C19*10.764</f>
        <v>0</v>
      </c>
      <c r="E19" s="1"/>
      <c r="F19" s="1"/>
      <c r="G19" s="1"/>
      <c r="H19" s="1"/>
      <c r="I19" s="1" t="e">
        <f t="shared" si="2"/>
        <v>#DIV/0!</v>
      </c>
      <c r="J19" s="1"/>
      <c r="K19" s="1"/>
      <c r="L19" s="1"/>
      <c r="M19" s="3">
        <f t="shared" si="1"/>
        <v>0</v>
      </c>
      <c r="N19" s="1"/>
      <c r="O19" s="1" t="e">
        <f t="shared" si="3"/>
        <v>#DIV/0!</v>
      </c>
      <c r="P19" s="1"/>
      <c r="Q19" s="1"/>
      <c r="R19" s="1"/>
    </row>
    <row r="20" spans="2:18" x14ac:dyDescent="0.25">
      <c r="B20" s="1"/>
      <c r="C20" s="1"/>
      <c r="D20" s="1">
        <f t="shared" si="4"/>
        <v>0</v>
      </c>
      <c r="E20" s="1"/>
      <c r="F20" s="1"/>
      <c r="G20" s="1"/>
      <c r="H20" s="1"/>
      <c r="I20" s="1" t="e">
        <f t="shared" si="2"/>
        <v>#DIV/0!</v>
      </c>
      <c r="J20" s="1"/>
      <c r="K20" s="1"/>
      <c r="L20" s="1"/>
      <c r="M20" s="3">
        <f t="shared" si="1"/>
        <v>0</v>
      </c>
      <c r="N20" s="1"/>
      <c r="O20" s="1" t="e">
        <f t="shared" si="3"/>
        <v>#DIV/0!</v>
      </c>
      <c r="P20" s="1"/>
      <c r="Q20" s="1"/>
      <c r="R20" s="1"/>
    </row>
    <row r="21" spans="2:18" x14ac:dyDescent="0.25">
      <c r="B21" s="1"/>
      <c r="C21" s="1"/>
      <c r="D21" s="1"/>
      <c r="E21" s="1"/>
      <c r="F21" s="1"/>
      <c r="G21" s="1"/>
      <c r="H21" s="1"/>
      <c r="I21" s="1" t="e">
        <f t="shared" si="2"/>
        <v>#DIV/0!</v>
      </c>
      <c r="J21" s="1"/>
      <c r="K21" s="1"/>
      <c r="L21" s="1"/>
      <c r="M21" s="3">
        <f t="shared" si="1"/>
        <v>0</v>
      </c>
      <c r="N21" s="1"/>
      <c r="O21" s="1" t="e">
        <f t="shared" si="3"/>
        <v>#DIV/0!</v>
      </c>
      <c r="P21" s="1"/>
      <c r="Q21" s="1"/>
      <c r="R21" s="1"/>
    </row>
    <row r="22" spans="2: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3">
        <f t="shared" si="1"/>
        <v>0</v>
      </c>
      <c r="N22" s="1"/>
      <c r="O22" s="1" t="e">
        <f t="shared" si="3"/>
        <v>#DIV/0!</v>
      </c>
      <c r="P22" s="1"/>
      <c r="Q22" s="1"/>
      <c r="R22" s="1"/>
    </row>
    <row r="23" spans="2:1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9" spans="2:18" x14ac:dyDescent="0.25">
      <c r="C29" s="1" t="s">
        <v>16</v>
      </c>
      <c r="D29" s="1"/>
      <c r="E29" s="1"/>
      <c r="F29" s="1"/>
      <c r="G29" s="1"/>
    </row>
    <row r="30" spans="2:18" x14ac:dyDescent="0.25">
      <c r="C30" s="1">
        <v>560</v>
      </c>
      <c r="D30" s="1">
        <v>15600000</v>
      </c>
      <c r="E30" s="1"/>
      <c r="F30" s="1"/>
      <c r="G30" s="1"/>
    </row>
    <row r="31" spans="2:18" x14ac:dyDescent="0.25">
      <c r="C31" s="1"/>
      <c r="D31" s="1"/>
      <c r="E31" s="1"/>
      <c r="F31" s="1"/>
      <c r="G31" s="1"/>
      <c r="H31">
        <v>83.61</v>
      </c>
      <c r="I31">
        <f>H31*10.764</f>
        <v>899.97803999999996</v>
      </c>
      <c r="J31">
        <v>17267297</v>
      </c>
      <c r="K31">
        <f>J31/I31</f>
        <v>19186.3537025859</v>
      </c>
      <c r="L31">
        <v>1036500</v>
      </c>
      <c r="M31">
        <v>30000</v>
      </c>
      <c r="N31">
        <f>J31+L31+M31</f>
        <v>18333797</v>
      </c>
    </row>
    <row r="32" spans="2:18" x14ac:dyDescent="0.25">
      <c r="N32">
        <f>N31/I31</f>
        <v>20371.38261729142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25" workbookViewId="0">
      <selection activeCell="A16" sqref="A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D458-EA1F-404E-9693-D96C04FA4296}">
  <dimension ref="A1"/>
  <sheetViews>
    <sheetView workbookViewId="0">
      <selection sqref="A1:XFD20"/>
    </sheetView>
  </sheetViews>
  <sheetFormatPr defaultRowHeight="15" x14ac:dyDescent="0.25"/>
  <cols>
    <col min="2" max="2" width="64.85546875" customWidth="1"/>
  </cols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 - Wing</vt:lpstr>
      <vt:lpstr>Total</vt:lpstr>
      <vt:lpstr>RERA</vt:lpstr>
      <vt:lpstr>Typical Floor</vt:lpstr>
      <vt:lpstr>IGR</vt:lpstr>
      <vt:lpstr>RR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2024-03-04T06:01:56Z</dcterms:modified>
</cp:coreProperties>
</file>