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Kamila Muhammad Akmal Pathan\"/>
    </mc:Choice>
  </mc:AlternateContent>
  <xr:revisionPtr revIDLastSave="0" documentId="13_ncr:1_{880936DA-F697-440C-9046-4889C03E0417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2" i="4" l="1"/>
  <c r="I31" i="4"/>
  <c r="G31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<sst xmlns="http://schemas.openxmlformats.org/spreadsheetml/2006/main" count="130" uniqueCount="88">
  <si>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</si>
  <si>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</si>
  <si>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</si>
  <si>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</si>
  <si>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</si>
  <si>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</si>
  <si>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</si>
  <si>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</si>
  <si>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</si>
  <si>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</si>
  <si>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</si>
  <si>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</si>
  <si>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</si>
  <si>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</si>
  <si>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</si>
  <si>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</si>
  <si>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</si>
  <si>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</si>
  <si>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</si>
  <si>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</si>
  <si>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</si>
  <si>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</si>
  <si>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</si>
  <si>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</si>
  <si>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</si>
  <si>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</si>
  <si>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</si>
  <si>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</si>
  <si>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</si>
  <si>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</si>
  <si>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</si>
  <si>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</si>
  <si>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</si>
  <si>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</si>
  <si>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</si>
  <si>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</si>
  <si>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</si>
  <si>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</si>
  <si>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</si>
  <si>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</si>
  <si>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</si>
  <si>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</si>
  <si>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</si>
  <si>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</si>
  <si>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</si>
  <si>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</si>
  <si>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</si>
  <si>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</si>
  <si>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</si>
  <si>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</si>
  <si>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</si>
  <si>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</si>
  <si>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</si>
  <si>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</si>
  <si>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</si>
  <si>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</si>
  <si>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</si>
  <si>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</si>
  <si>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</si>
  <si>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</si>
  <si>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</si>
  <si>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</si>
  <si>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</si>
  <si>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</si>
  <si>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</si>
  <si>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</si>
  <si>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</si>
  <si>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</si>
  <si>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</si>
  <si>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</si>
  <si>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</si>
  <si>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</si>
  <si>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</si>
  <si>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</si>
  <si>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</si>
  <si>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</si>
  <si>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</si>
  <si>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</si>
  <si>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</si>
  <si>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</si>
  <si>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</si>
  <si>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</si>
  <si>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</si>
  <si>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14.12.2023</t>
  </si>
  <si>
    <t>ACA</t>
  </si>
  <si>
    <t>IGR-23.01.24</t>
  </si>
  <si>
    <t>IGR-08.02.24</t>
  </si>
  <si>
    <t>IGR-05.01.24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</si>
</sst>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4" fontId="0" fillId="2" borderId="0" xfId="0" applyNumberFormat="1" applyFill="1"/>
    <xf numFmtId="0" fontId="1" fillId="2" borderId="0" xfId="0" applyFon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8815456-4DDF-44EA-83A0-1EBE13283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6C8D5DC-8D58-4CDD-A9CC-88A5E3244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24FF5B-1CB8-4083-BB23-84BCEF719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535687</xdr:colOff>
      <xdr:row>48</xdr:row>
      <xdr:rowOff>96493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A43ABD-590D-408B-85D1-515CBC59C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85287" cy="8907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535431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233B20-4E11-4656-802B-14BD8FD41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56231" cy="87165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344905</xdr:colOff>
      <xdr:row>46</xdr:row>
      <xdr:rowOff>144118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FC958F5-536E-47DC-8F49-F3A55BF9D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65705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J18" sqref="J1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19" sqref="D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10300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7800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7800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10300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434</v>
      </c>
      <c r="D18" s="26"/>
      <c r="F18" s="19"/>
    </row>
    <row r="19" spans="1:6" x14ac:dyDescent="0.25">
      <c r="A19" s="16" t="s">
        <v>73</v>
      </c>
      <c r="B19" s="6"/>
      <c r="C19" s="32">
        <f>C18*C16</f>
        <v>4470200</v>
      </c>
      <c r="D19" s="33"/>
      <c r="E19" s="70"/>
      <c r="F19" s="34"/>
    </row>
    <row r="20" spans="1:6" x14ac:dyDescent="0.25">
      <c r="A20" s="16" t="s">
        <v>24</v>
      </c>
      <c r="C20" s="35">
        <f>C19*90%</f>
        <v>4023180</v>
      </c>
      <c r="D20" s="32"/>
      <c r="F20" s="19"/>
    </row>
    <row r="21" spans="1:6" x14ac:dyDescent="0.25">
      <c r="A21" s="16" t="s">
        <v>25</v>
      </c>
      <c r="C21" s="35">
        <f>C19*80%</f>
        <v>3576160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1085000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9312.9166666666661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Q24" sqref="Q2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434</v>
      </c>
      <c r="C2" s="4">
        <f t="shared" ref="C2:C16" si="1">B2*1.2</f>
        <v>520.79999999999995</v>
      </c>
      <c r="D2" s="4">
        <f t="shared" ref="D2:D16" si="2">C2*1.2</f>
        <v>624.95999999999992</v>
      </c>
      <c r="E2" s="5">
        <f t="shared" ref="E2:E16" si="3">R2</f>
        <v>4450000</v>
      </c>
      <c r="F2" s="78">
        <f t="shared" ref="F2:F15" si="4">ROUND((E2/B2),0)</f>
        <v>10253</v>
      </c>
      <c r="G2" s="78">
        <f t="shared" ref="G2:G15" si="5">ROUND((E2/C2),0)</f>
        <v>8545</v>
      </c>
      <c r="H2" s="78">
        <f t="shared" ref="H2:H15" si="6">ROUND((E2/D2),0)</f>
        <v>7120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434</v>
      </c>
      <c r="R2" s="77">
        <v>4450000</v>
      </c>
      <c r="S2" s="77" t="s">
        <v>85</v>
      </c>
    </row>
    <row r="3" spans="1:19" x14ac:dyDescent="0.25">
      <c r="A3" s="4">
        <v>2</v>
      </c>
      <c r="B3" s="4">
        <f t="shared" si="0"/>
        <v>434</v>
      </c>
      <c r="C3" s="4">
        <f t="shared" si="1"/>
        <v>520.79999999999995</v>
      </c>
      <c r="D3" s="4">
        <f t="shared" si="2"/>
        <v>624.95999999999992</v>
      </c>
      <c r="E3" s="5">
        <f t="shared" si="3"/>
        <v>4250000</v>
      </c>
      <c r="F3" s="4">
        <f t="shared" si="4"/>
        <v>9793</v>
      </c>
      <c r="G3" s="4">
        <f t="shared" si="5"/>
        <v>8161</v>
      </c>
      <c r="H3" s="4">
        <f t="shared" si="6"/>
        <v>6800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434</v>
      </c>
      <c r="R3" s="2">
        <v>4250000</v>
      </c>
      <c r="S3" s="2" t="s">
        <v>86</v>
      </c>
    </row>
    <row r="4" spans="1:19" x14ac:dyDescent="0.25">
      <c r="A4" s="4">
        <v>3</v>
      </c>
      <c r="B4" s="4">
        <f t="shared" si="0"/>
        <v>434</v>
      </c>
      <c r="C4" s="4">
        <f t="shared" si="1"/>
        <v>520.79999999999995</v>
      </c>
      <c r="D4" s="4">
        <f t="shared" si="2"/>
        <v>624.95999999999992</v>
      </c>
      <c r="E4" s="5">
        <f t="shared" si="3"/>
        <v>4350000</v>
      </c>
      <c r="F4" s="78">
        <f t="shared" si="4"/>
        <v>10023</v>
      </c>
      <c r="G4" s="78">
        <f t="shared" si="5"/>
        <v>8353</v>
      </c>
      <c r="H4" s="78">
        <f t="shared" si="6"/>
        <v>6960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434</v>
      </c>
      <c r="R4" s="77">
        <v>4350000</v>
      </c>
      <c r="S4" s="77" t="s">
        <v>87</v>
      </c>
    </row>
    <row r="5" spans="1:19" x14ac:dyDescent="0.25">
      <c r="A5" s="4">
        <v>4</v>
      </c>
      <c r="B5" s="4">
        <f t="shared" si="0"/>
        <v>434</v>
      </c>
      <c r="C5" s="4">
        <f t="shared" si="1"/>
        <v>520.79999999999995</v>
      </c>
      <c r="D5" s="4">
        <f t="shared" si="2"/>
        <v>624.95999999999992</v>
      </c>
      <c r="E5" s="5">
        <f t="shared" si="3"/>
        <v>4527000</v>
      </c>
      <c r="F5" s="78">
        <f t="shared" si="4"/>
        <v>10431</v>
      </c>
      <c r="G5" s="78">
        <f t="shared" si="5"/>
        <v>8692</v>
      </c>
      <c r="H5" s="78">
        <f t="shared" si="6"/>
        <v>7244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434</v>
      </c>
      <c r="R5" s="77">
        <v>4527000</v>
      </c>
      <c r="S5" s="2"/>
    </row>
    <row r="6" spans="1:19" x14ac:dyDescent="0.25">
      <c r="A6" s="4">
        <v>5</v>
      </c>
      <c r="B6" s="4">
        <f t="shared" si="0"/>
        <v>350</v>
      </c>
      <c r="C6" s="4">
        <f t="shared" si="1"/>
        <v>420</v>
      </c>
      <c r="D6" s="4">
        <f t="shared" si="2"/>
        <v>504</v>
      </c>
      <c r="E6" s="5">
        <f t="shared" si="3"/>
        <v>4200000</v>
      </c>
      <c r="F6" s="78">
        <f t="shared" si="4"/>
        <v>12000</v>
      </c>
      <c r="G6" s="78">
        <f t="shared" si="5"/>
        <v>10000</v>
      </c>
      <c r="H6" s="78">
        <f t="shared" si="6"/>
        <v>8333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350</v>
      </c>
      <c r="R6" s="77">
        <v>4200000</v>
      </c>
      <c r="S6" s="2"/>
    </row>
    <row r="7" spans="1:19" x14ac:dyDescent="0.25">
      <c r="A7" s="4">
        <v>6</v>
      </c>
      <c r="B7" s="4">
        <f t="shared" si="0"/>
        <v>434</v>
      </c>
      <c r="C7" s="4">
        <f t="shared" si="1"/>
        <v>520.79999999999995</v>
      </c>
      <c r="D7" s="4">
        <f t="shared" si="2"/>
        <v>624.95999999999992</v>
      </c>
      <c r="E7" s="5">
        <f t="shared" si="3"/>
        <v>4300000</v>
      </c>
      <c r="F7" s="78">
        <f t="shared" si="4"/>
        <v>9908</v>
      </c>
      <c r="G7" s="78">
        <f t="shared" si="5"/>
        <v>8257</v>
      </c>
      <c r="H7" s="78">
        <f t="shared" si="6"/>
        <v>6880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434</v>
      </c>
      <c r="R7" s="77">
        <v>4300000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8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434</v>
      </c>
    </row>
    <row r="29" spans="1:19" s="10" customFormat="1" x14ac:dyDescent="0.25">
      <c r="C29" s="72" t="s">
        <v>1</v>
      </c>
      <c r="D29" s="72">
        <v>4375000</v>
      </c>
      <c r="F29" s="57" t="s">
        <v>71</v>
      </c>
      <c r="G29" s="57">
        <v>477</v>
      </c>
      <c r="H29" s="10">
        <f>G29/G28</f>
        <v>1.099078341013825</v>
      </c>
    </row>
    <row r="30" spans="1:19" s="10" customFormat="1" x14ac:dyDescent="0.25">
      <c r="F30" s="57" t="s">
        <v>72</v>
      </c>
      <c r="G30" s="57">
        <v>10300</v>
      </c>
    </row>
    <row r="31" spans="1:19" s="10" customFormat="1" x14ac:dyDescent="0.25">
      <c r="C31" s="75"/>
      <c r="D31" s="75"/>
      <c r="F31" s="75" t="s">
        <v>73</v>
      </c>
      <c r="G31" s="75">
        <f>G30*G28</f>
        <v>4470200</v>
      </c>
      <c r="H31" s="10">
        <f>G31/D29</f>
        <v>1.02176</v>
      </c>
      <c r="I31" s="10">
        <f>44.5</f>
        <v>44.5</v>
      </c>
    </row>
    <row r="32" spans="1:19" s="10" customFormat="1" x14ac:dyDescent="0.25">
      <c r="C32" s="75"/>
      <c r="D32" s="75"/>
      <c r="F32" s="75" t="s">
        <v>24</v>
      </c>
      <c r="G32" s="75">
        <f>G31*90%</f>
        <v>4023180</v>
      </c>
      <c r="I32" s="10">
        <f>I31*0.8</f>
        <v>35.6</v>
      </c>
    </row>
    <row r="33" spans="3:7" s="10" customFormat="1" x14ac:dyDescent="0.25">
      <c r="C33" s="75"/>
      <c r="D33" s="75"/>
      <c r="F33" s="75" t="s">
        <v>25</v>
      </c>
      <c r="G33" s="75">
        <f>G31*80%</f>
        <v>3576160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2024-02-19T06:47:41Z</dcterms:modified>
</cp:coreProperties>
</file>