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PRITHVIRAJ ANILKUMAR CHAVAN - SBI\"/>
    </mc:Choice>
  </mc:AlternateContent>
  <xr:revisionPtr revIDLastSave="0" documentId="13_ncr:1_{A2B1CBFA-30C8-4154-A11B-8AFE719B730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X45" i="4"/>
  <c r="S41" i="4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<sst xmlns="http://schemas.openxmlformats.org/spreadsheetml/2006/main" count="49" uniqueCount="43">
  <si>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</si>
  <si>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</si>
  <si>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</si>
  <si>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</si>
  <si>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</si>
  <si>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</si>
  <si>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</si>
  <si>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</si>
  <si>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</si>
  <si>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</si>
  <si>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</si>
  <si>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</si>
  <si>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</si>
  <si>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</si>
  <si>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</si>
  <si>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</si>
  <si>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</si>
  <si>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</si>
  <si>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</si>
  <si>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</si>
  <si>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</si>
  <si>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</si>
  <si>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</si>
  <si>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</si>
  <si>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</si>
  <si>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</si>
  <si>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</si>
  <si>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</si>
  <si>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</si>
  <si>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</si>
  <si>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</si>
  <si>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</si>
  <si>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</si>
  <si>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</si>
  <si>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</si>
  <si>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</si>
  <si>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</si>
  <si>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</si>
  <si>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</si>
  <si>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</si>
  <si>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 -  PRITHVIRAJ ANILKUMAR CHAVAN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</si>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</sst>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1" fillId="0" borderId="1" xfId="0" applyNumberFormat="1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0" fillId="2" borderId="0" xfId="0" applyNumberFormat="1" applyFill="1"/>
    <xf numFmtId="4" fontId="1" fillId="2" borderId="0" xfId="0" applyNumberFormat="1" applyFont="1" applyFill="1"/>
    <xf numFmtId="0" fontId="0" fillId="2" borderId="0" xfId="0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515698</xdr:colOff>
      <xdr:row>48</xdr:row>
      <xdr:rowOff>58370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0C8912-CADE-467E-BC40-639921492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59698" cy="87451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371475</xdr:colOff>
      <xdr:row>0</xdr:row>
      <xdr:rowOff>0</xdr:rowOff>
    </xdr:from>
    <xdr:to>
      <xdr:col>33</xdr:col>
      <xdr:colOff>316870</xdr:colOff>
      <xdr:row>34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EF578E-3AC7-492D-9C4A-60A9AB0C1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0275" y="0"/>
          <a:ext cx="18233395" cy="66017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0</xdr:rowOff>
    </xdr:from>
    <xdr:to>
      <xdr:col>30</xdr:col>
      <xdr:colOff>173961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EDE400-3207-496F-A1E4-0A75FCEBD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0"/>
          <a:ext cx="17995236" cy="87737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373994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91550A-2076-4945-8010-02FFFCBFF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52394" cy="871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393047</xdr:colOff>
      <xdr:row>46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97AA44-55A1-4962-BF17-168126F9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71447" cy="7621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30</xdr:col>
      <xdr:colOff>2553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22A383-B5D8-4513-8EC2-478F28F33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90553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237464</xdr:colOff>
      <xdr:row>7</xdr:row>
      <xdr:rowOff>161925</xdr:rowOff>
    </xdr:from>
    <xdr:to>
      <xdr:col>28</xdr:col>
      <xdr:colOff>326391</xdr:colOff>
      <xdr:row>48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1CD262-6DC8-4029-88D7-F80DB5885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264" y="1495425"/>
          <a:ext cx="15328927" cy="7343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554995</xdr:colOff>
      <xdr:row>54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4B1BEC-20F2-42DD-B50C-70AB9668D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33395" cy="8954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19</xdr:col>
      <xdr:colOff>67790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CCC53B-B5F7-4990-ADED-D699DC4F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992590" cy="8964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515443</xdr:colOff>
      <xdr:row>47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2A7399-C666-4C5C-B387-5B3AB63D4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830643" cy="8907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34</xdr:row>
      <xdr:rowOff>172351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E5D3A6-1935-4334-8410-22C7BEB76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64588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545468</xdr:colOff>
      <xdr:row>37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9E2316-CA83-413A-BE75-8EC0B340B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23868" cy="6982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U40" sqref="U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8.710937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458.33333333333337</v>
      </c>
      <c r="C3" s="4">
        <f>B3*1.2</f>
        <v>550</v>
      </c>
      <c r="D3" s="4">
        <f t="shared" ref="D3:D14" si="2">C3*1.2</f>
        <v>660</v>
      </c>
      <c r="E3" s="5">
        <f t="shared" ref="E3:E14" si="3">R3</f>
        <v>7500000</v>
      </c>
      <c r="F3" s="9">
        <f t="shared" ref="F3:F14" si="4">ROUND((E3/B3),0)</f>
        <v>16364</v>
      </c>
      <c r="G3" s="9">
        <f t="shared" ref="G3:G14" si="5">ROUND((E3/C3),0)</f>
        <v>13636</v>
      </c>
      <c r="H3" s="9">
        <f t="shared" ref="H3:H14" si="6">ROUND((E3/D3),0)</f>
        <v>11364</v>
      </c>
      <c r="I3" s="4" t="e">
        <f>#REF!</f>
        <v>#REF!</v>
      </c>
      <c r="J3" s="4">
        <f t="shared" ref="J3:J14" si="7">S3</f>
        <v>0</v>
      </c>
      <c r="O3">
        <v>0</v>
      </c>
      <c r="P3">
        <v>550</v>
      </c>
      <c r="Q3">
        <f t="shared" ref="P3:Q14" si="8">P3/1.2</f>
        <v>458.33333333333337</v>
      </c>
      <c r="R3" s="2">
        <v>7500000</v>
      </c>
    </row>
    <row r="4" spans="1:20" x14ac:dyDescent="0.25">
      <c r="A4" s="4">
        <f t="shared" ref="A4:A9" si="9">N4</f>
        <v>0</v>
      </c>
      <c r="B4" s="4">
        <f t="shared" ref="B4:B9" si="10">Q4</f>
        <v>516.66666666666674</v>
      </c>
      <c r="C4" s="4">
        <f t="shared" ref="C4:C9" si="11">B4*1.2</f>
        <v>620.00000000000011</v>
      </c>
      <c r="D4" s="4">
        <f t="shared" ref="D4:D9" si="12">C4*1.2</f>
        <v>744.00000000000011</v>
      </c>
      <c r="E4" s="5">
        <f t="shared" ref="E4:E9" si="13">R4</f>
        <v>8650000</v>
      </c>
      <c r="F4" s="9">
        <f t="shared" ref="F4:F9" si="14">ROUND((E4/B4),0)</f>
        <v>16742</v>
      </c>
      <c r="G4" s="9">
        <f t="shared" ref="G4:G9" si="15">ROUND((E4/C4),0)</f>
        <v>13952</v>
      </c>
      <c r="H4" s="9">
        <f t="shared" ref="H4:H9" si="16">ROUND((E4/D4),0)</f>
        <v>11626</v>
      </c>
      <c r="I4" s="4" t="e">
        <f>#REF!</f>
        <v>#REF!</v>
      </c>
      <c r="J4" s="4">
        <f t="shared" ref="J4:J9" si="17">S4</f>
        <v>0</v>
      </c>
      <c r="O4">
        <v>0</v>
      </c>
      <c r="P4">
        <v>620</v>
      </c>
      <c r="Q4">
        <f t="shared" ref="Q4:Q9" si="18">P4/1.2</f>
        <v>516.66666666666674</v>
      </c>
      <c r="R4" s="2">
        <v>8650000</v>
      </c>
    </row>
    <row r="5" spans="1:20" s="46" customFormat="1" x14ac:dyDescent="0.25">
      <c r="A5" s="44">
        <f t="shared" si="9"/>
        <v>0</v>
      </c>
      <c r="B5" s="44">
        <f t="shared" si="10"/>
        <v>434.16666666666669</v>
      </c>
      <c r="C5" s="44">
        <f t="shared" si="11"/>
        <v>521</v>
      </c>
      <c r="D5" s="44">
        <f t="shared" si="12"/>
        <v>625.19999999999993</v>
      </c>
      <c r="E5" s="45">
        <f t="shared" si="13"/>
        <v>8000000</v>
      </c>
      <c r="F5" s="44">
        <f t="shared" si="14"/>
        <v>18426</v>
      </c>
      <c r="G5" s="44">
        <f t="shared" si="15"/>
        <v>15355</v>
      </c>
      <c r="H5" s="44">
        <f t="shared" si="16"/>
        <v>12796</v>
      </c>
      <c r="I5" s="44" t="e">
        <f>#REF!</f>
        <v>#REF!</v>
      </c>
      <c r="J5" s="44">
        <f t="shared" si="17"/>
        <v>0</v>
      </c>
      <c r="O5" s="46">
        <v>0</v>
      </c>
      <c r="P5" s="46">
        <v>521</v>
      </c>
      <c r="Q5" s="46">
        <f t="shared" si="18"/>
        <v>434.16666666666669</v>
      </c>
      <c r="R5" s="47">
        <v>8000000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4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37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470</v>
      </c>
      <c r="C16" s="4">
        <f>B16*1.2</f>
        <v>564</v>
      </c>
      <c r="D16" s="4">
        <f t="shared" ref="D16:D28" si="34">C16*1.2</f>
        <v>676.8</v>
      </c>
      <c r="E16" s="5">
        <f t="shared" ref="E16:E28" si="35">R16</f>
        <v>8500000</v>
      </c>
      <c r="F16" s="9">
        <f t="shared" ref="F16:F28" si="36">ROUND((E16/B16),0)</f>
        <v>18085</v>
      </c>
      <c r="G16" s="9">
        <f t="shared" ref="G16:G28" si="37">ROUND((E16/C16),0)</f>
        <v>15071</v>
      </c>
      <c r="H16" s="9">
        <f t="shared" ref="H16:H28" si="38">ROUND((E16/D16),0)</f>
        <v>12559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470</v>
      </c>
      <c r="R16" s="2">
        <v>8500000</v>
      </c>
    </row>
    <row r="17" spans="1:24" x14ac:dyDescent="0.25">
      <c r="A17" s="4">
        <f t="shared" si="32"/>
        <v>0</v>
      </c>
      <c r="B17" s="4">
        <f t="shared" si="33"/>
        <v>680</v>
      </c>
      <c r="C17" s="4">
        <f t="shared" ref="C17:C28" si="41">B17*1.2</f>
        <v>816</v>
      </c>
      <c r="D17" s="4">
        <f t="shared" si="34"/>
        <v>979.19999999999993</v>
      </c>
      <c r="E17" s="5">
        <f t="shared" si="35"/>
        <v>11000000</v>
      </c>
      <c r="F17" s="9">
        <f t="shared" si="36"/>
        <v>16176</v>
      </c>
      <c r="G17" s="9">
        <f t="shared" si="37"/>
        <v>13480</v>
      </c>
      <c r="H17" s="9">
        <f t="shared" si="38"/>
        <v>11234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680</v>
      </c>
      <c r="R17" s="2">
        <v>11000000</v>
      </c>
    </row>
    <row r="18" spans="1:24" x14ac:dyDescent="0.25">
      <c r="A18" s="4">
        <f t="shared" si="32"/>
        <v>0</v>
      </c>
      <c r="B18" s="4">
        <f t="shared" si="33"/>
        <v>458.33333333333337</v>
      </c>
      <c r="C18" s="4">
        <f t="shared" si="41"/>
        <v>550</v>
      </c>
      <c r="D18" s="4">
        <f t="shared" si="34"/>
        <v>660</v>
      </c>
      <c r="E18" s="5">
        <f t="shared" si="35"/>
        <v>8500000</v>
      </c>
      <c r="F18" s="9">
        <f t="shared" si="36"/>
        <v>18545</v>
      </c>
      <c r="G18" s="9">
        <f t="shared" si="37"/>
        <v>15455</v>
      </c>
      <c r="H18" s="9">
        <f t="shared" si="38"/>
        <v>12879</v>
      </c>
      <c r="I18" s="4" t="e">
        <f>#REF!</f>
        <v>#REF!</v>
      </c>
      <c r="J18" s="4">
        <f t="shared" si="39"/>
        <v>0</v>
      </c>
      <c r="O18">
        <v>0</v>
      </c>
      <c r="P18">
        <v>550</v>
      </c>
      <c r="Q18">
        <f t="shared" si="40"/>
        <v>458.33333333333337</v>
      </c>
      <c r="R18" s="2">
        <v>8500000</v>
      </c>
    </row>
    <row r="19" spans="1:24" s="46" customFormat="1" x14ac:dyDescent="0.25">
      <c r="A19" s="44">
        <f t="shared" si="32"/>
        <v>0</v>
      </c>
      <c r="B19" s="44">
        <f t="shared" si="33"/>
        <v>450</v>
      </c>
      <c r="C19" s="44">
        <f t="shared" si="41"/>
        <v>540</v>
      </c>
      <c r="D19" s="44">
        <f t="shared" si="34"/>
        <v>648</v>
      </c>
      <c r="E19" s="45">
        <f t="shared" si="35"/>
        <v>9000000</v>
      </c>
      <c r="F19" s="44">
        <f t="shared" si="36"/>
        <v>20000</v>
      </c>
      <c r="G19" s="44">
        <f t="shared" si="37"/>
        <v>16667</v>
      </c>
      <c r="H19" s="44">
        <f t="shared" si="38"/>
        <v>13889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450</v>
      </c>
      <c r="R19" s="47">
        <v>9000000</v>
      </c>
    </row>
    <row r="20" spans="1:24" x14ac:dyDescent="0.25">
      <c r="A20" s="4">
        <f t="shared" si="32"/>
        <v>0</v>
      </c>
      <c r="B20" s="4">
        <f t="shared" si="33"/>
        <v>458.33333333333337</v>
      </c>
      <c r="C20" s="4">
        <f t="shared" si="41"/>
        <v>550</v>
      </c>
      <c r="D20" s="4">
        <f t="shared" si="34"/>
        <v>660</v>
      </c>
      <c r="E20" s="5">
        <f t="shared" si="35"/>
        <v>8000000</v>
      </c>
      <c r="F20" s="9">
        <f t="shared" si="36"/>
        <v>17455</v>
      </c>
      <c r="G20" s="9">
        <f t="shared" si="37"/>
        <v>14545</v>
      </c>
      <c r="H20" s="9">
        <f t="shared" si="38"/>
        <v>12121</v>
      </c>
      <c r="I20" s="4" t="e">
        <f>#REF!</f>
        <v>#REF!</v>
      </c>
      <c r="J20" s="4">
        <f t="shared" si="39"/>
        <v>0</v>
      </c>
      <c r="O20">
        <v>0</v>
      </c>
      <c r="P20">
        <v>550</v>
      </c>
      <c r="Q20">
        <f t="shared" si="40"/>
        <v>458.33333333333337</v>
      </c>
      <c r="R20" s="2">
        <v>8000000</v>
      </c>
    </row>
    <row r="21" spans="1:24" s="50" customFormat="1" x14ac:dyDescent="0.25">
      <c r="A21" s="9">
        <f t="shared" si="32"/>
        <v>0</v>
      </c>
      <c r="B21" s="9">
        <f t="shared" si="33"/>
        <v>450</v>
      </c>
      <c r="C21" s="9">
        <f t="shared" si="41"/>
        <v>540</v>
      </c>
      <c r="D21" s="9">
        <f t="shared" si="34"/>
        <v>648</v>
      </c>
      <c r="E21" s="49">
        <f t="shared" si="35"/>
        <v>9000000</v>
      </c>
      <c r="F21" s="9">
        <f t="shared" si="36"/>
        <v>20000</v>
      </c>
      <c r="G21" s="9">
        <f t="shared" si="37"/>
        <v>16667</v>
      </c>
      <c r="H21" s="9">
        <f t="shared" si="38"/>
        <v>13889</v>
      </c>
      <c r="I21" s="9" t="e">
        <f>#REF!</f>
        <v>#REF!</v>
      </c>
      <c r="J21" s="9">
        <f t="shared" si="39"/>
        <v>0</v>
      </c>
      <c r="O21" s="50">
        <v>0</v>
      </c>
      <c r="P21" s="50">
        <f t="shared" si="40"/>
        <v>0</v>
      </c>
      <c r="Q21" s="50">
        <v>450</v>
      </c>
      <c r="R21" s="48">
        <v>9000000</v>
      </c>
    </row>
    <row r="22" spans="1:24" x14ac:dyDescent="0.25">
      <c r="A22" s="4">
        <f t="shared" ref="A22:A24" si="42">N22</f>
        <v>0</v>
      </c>
      <c r="B22" s="4">
        <f t="shared" ref="B22:B24" si="43">Q22</f>
        <v>383.33333333333337</v>
      </c>
      <c r="C22" s="4">
        <f t="shared" ref="C22:C24" si="44">B22*1.2</f>
        <v>460.00000000000006</v>
      </c>
      <c r="D22" s="4">
        <f t="shared" ref="D22:D24" si="45">C22*1.2</f>
        <v>552</v>
      </c>
      <c r="E22" s="5">
        <f t="shared" ref="E22:E24" si="46">R22</f>
        <v>10000000</v>
      </c>
      <c r="F22" s="9">
        <f t="shared" ref="F22:F24" si="47">ROUND((E22/B22),0)</f>
        <v>26087</v>
      </c>
      <c r="G22" s="9">
        <f t="shared" ref="G22:G24" si="48">ROUND((E22/C22),0)</f>
        <v>21739</v>
      </c>
      <c r="H22" s="9">
        <f t="shared" ref="H22:H24" si="49">ROUND((E22/D22),0)</f>
        <v>18116</v>
      </c>
      <c r="I22" s="4" t="e">
        <f>#REF!</f>
        <v>#REF!</v>
      </c>
      <c r="J22" s="4">
        <f t="shared" ref="J22:J24" si="50">S22</f>
        <v>0</v>
      </c>
      <c r="O22">
        <v>0</v>
      </c>
      <c r="P22">
        <v>460</v>
      </c>
      <c r="Q22">
        <f t="shared" ref="Q22:Q24" si="51">P22/1.2</f>
        <v>383.33333333333337</v>
      </c>
      <c r="R22" s="2">
        <v>10000000</v>
      </c>
    </row>
    <row r="23" spans="1:24" x14ac:dyDescent="0.25">
      <c r="A23" s="4">
        <f t="shared" si="42"/>
        <v>0</v>
      </c>
      <c r="B23" s="4">
        <f t="shared" si="43"/>
        <v>340</v>
      </c>
      <c r="C23" s="4">
        <f t="shared" si="44"/>
        <v>408</v>
      </c>
      <c r="D23" s="4">
        <f t="shared" si="45"/>
        <v>489.59999999999997</v>
      </c>
      <c r="E23" s="5">
        <f t="shared" si="46"/>
        <v>9500000</v>
      </c>
      <c r="F23" s="9">
        <f t="shared" si="47"/>
        <v>27941</v>
      </c>
      <c r="G23" s="9">
        <f t="shared" si="48"/>
        <v>23284</v>
      </c>
      <c r="H23" s="9">
        <f t="shared" si="49"/>
        <v>19404</v>
      </c>
      <c r="I23" s="4" t="e">
        <f>#REF!</f>
        <v>#REF!</v>
      </c>
      <c r="J23" s="4">
        <f t="shared" si="50"/>
        <v>0</v>
      </c>
      <c r="O23">
        <v>0</v>
      </c>
      <c r="P23">
        <f t="shared" ref="P22:P24" si="52">O23/1.2</f>
        <v>0</v>
      </c>
      <c r="Q23">
        <v>340</v>
      </c>
      <c r="R23" s="2">
        <v>9500000</v>
      </c>
    </row>
    <row r="24" spans="1:24" s="46" customFormat="1" x14ac:dyDescent="0.25">
      <c r="A24" s="44">
        <f t="shared" si="42"/>
        <v>0</v>
      </c>
      <c r="B24" s="44">
        <f t="shared" si="43"/>
        <v>488</v>
      </c>
      <c r="C24" s="44">
        <f t="shared" si="44"/>
        <v>585.6</v>
      </c>
      <c r="D24" s="44">
        <f t="shared" si="45"/>
        <v>702.72</v>
      </c>
      <c r="E24" s="45">
        <f t="shared" si="46"/>
        <v>11500000</v>
      </c>
      <c r="F24" s="44">
        <f t="shared" si="47"/>
        <v>23566</v>
      </c>
      <c r="G24" s="44">
        <f t="shared" si="48"/>
        <v>19638</v>
      </c>
      <c r="H24" s="44">
        <f t="shared" si="49"/>
        <v>16365</v>
      </c>
      <c r="I24" s="44" t="e">
        <f>#REF!</f>
        <v>#REF!</v>
      </c>
      <c r="J24" s="44">
        <f t="shared" si="50"/>
        <v>0</v>
      </c>
      <c r="O24" s="46">
        <v>0</v>
      </c>
      <c r="P24" s="46">
        <f t="shared" si="52"/>
        <v>0</v>
      </c>
      <c r="Q24" s="46">
        <v>488</v>
      </c>
      <c r="R24" s="47">
        <v>11500000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21500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19000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24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36</v>
      </c>
      <c r="X34" s="24">
        <v>2000</v>
      </c>
      <c r="Y34" t="s">
        <v>42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1" t="s">
        <v>40</v>
      </c>
      <c r="Q36" s="41"/>
      <c r="R36" s="41"/>
      <c r="S36" s="41"/>
      <c r="T36" s="42"/>
      <c r="U36" s="21" t="s">
        <v>20</v>
      </c>
      <c r="V36" s="23"/>
      <c r="W36" s="24">
        <f>90*W33/W35</f>
        <v>36</v>
      </c>
      <c r="X36" s="24"/>
    </row>
    <row r="37" spans="4:25" ht="15.75" x14ac:dyDescent="0.25">
      <c r="U37" s="17"/>
      <c r="V37" s="26"/>
      <c r="W37" s="27">
        <f>W36%</f>
        <v>0.36</v>
      </c>
      <c r="X37" s="27"/>
    </row>
    <row r="38" spans="4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900</v>
      </c>
      <c r="X38" s="22"/>
    </row>
    <row r="39" spans="4:25" ht="15.75" x14ac:dyDescent="0.25">
      <c r="D39" t="s">
        <v>41</v>
      </c>
      <c r="E39">
        <v>654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1600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19000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20600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654</v>
      </c>
      <c r="X44" s="24"/>
    </row>
    <row r="45" spans="4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13472400</v>
      </c>
      <c r="X45" s="43">
        <f>W45*0.75</f>
        <v>10104300</v>
      </c>
    </row>
    <row r="46" spans="4:25" ht="15.75" x14ac:dyDescent="0.25">
      <c r="S46" s="11"/>
      <c r="T46" s="10"/>
      <c r="U46" s="17" t="s">
        <v>25</v>
      </c>
      <c r="V46" s="23"/>
      <c r="W46" s="33">
        <f>W45*0.9</f>
        <v>12125160</v>
      </c>
      <c r="X46" s="34"/>
    </row>
    <row r="47" spans="4:25" ht="15.75" x14ac:dyDescent="0.25">
      <c r="S47" s="10"/>
      <c r="T47" s="10"/>
      <c r="U47" s="17" t="s">
        <v>26</v>
      </c>
      <c r="V47" s="23"/>
      <c r="W47" s="33">
        <f>W45*0.8</f>
        <v>10777920</v>
      </c>
      <c r="X47" s="33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1635000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W45*0.025/12</f>
        <v>28067.5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2024-02-19T09:19:49Z</dcterms:modified>
</cp:coreProperties>
</file>