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D15" i="2"/>
  <c r="H12" i="2"/>
  <c r="H11" i="2"/>
  <c r="D16" i="2"/>
  <c r="D12" i="2"/>
  <c r="D11" i="2"/>
  <c r="D10" i="2"/>
  <c r="D13" i="2"/>
  <c r="D6" i="2"/>
  <c r="D7" i="2"/>
  <c r="D8" i="2"/>
  <c r="D9" i="2"/>
  <c r="C20" i="2"/>
  <c r="P7" i="1"/>
  <c r="K17" i="1"/>
  <c r="D15" i="1"/>
  <c r="C18" i="1"/>
  <c r="C17" i="1"/>
  <c r="C15" i="1"/>
  <c r="C8" i="1"/>
  <c r="C9" i="1"/>
  <c r="C10" i="1"/>
  <c r="C11" i="1"/>
  <c r="C12" i="1"/>
  <c r="C13" i="1"/>
  <c r="C14" i="1"/>
  <c r="C7" i="1"/>
  <c r="S10" i="1"/>
  <c r="T10" i="1" s="1"/>
  <c r="P10" i="1"/>
  <c r="L11" i="1"/>
  <c r="L9" i="1"/>
  <c r="M10" i="1"/>
  <c r="K15" i="1"/>
  <c r="K13" i="1"/>
  <c r="K12" i="1"/>
  <c r="K11" i="1"/>
  <c r="D20" i="2" l="1"/>
</calcChain>
</file>

<file path=xl/sharedStrings.xml><?xml version="1.0" encoding="utf-8"?>
<sst xmlns="http://schemas.openxmlformats.org/spreadsheetml/2006/main" count="30" uniqueCount="30">
  <si>
    <t>RR</t>
  </si>
  <si>
    <t>Land</t>
  </si>
  <si>
    <t>Carpet</t>
  </si>
  <si>
    <t>Rate</t>
  </si>
  <si>
    <t>FMV</t>
  </si>
  <si>
    <t>RV</t>
  </si>
  <si>
    <t>DV</t>
  </si>
  <si>
    <t>Rental</t>
  </si>
  <si>
    <t>Guideline</t>
  </si>
  <si>
    <t>Sr.</t>
  </si>
  <si>
    <t>Particulars</t>
  </si>
  <si>
    <t>Percentage</t>
  </si>
  <si>
    <t>RCC Footing/Foundation</t>
  </si>
  <si>
    <t>RCC Plinth</t>
  </si>
  <si>
    <t>Full Building RCC</t>
  </si>
  <si>
    <t>Internal Brick work</t>
  </si>
  <si>
    <t>External Brickwork</t>
  </si>
  <si>
    <t>Internal plastering</t>
  </si>
  <si>
    <t xml:space="preserve"> External plastering</t>
  </si>
  <si>
    <t>Doors &amp; Windows</t>
  </si>
  <si>
    <t>Flooring</t>
  </si>
  <si>
    <t>Tiling &amp; Kitchen Platform</t>
  </si>
  <si>
    <t>Internal painting</t>
  </si>
  <si>
    <t>External painting</t>
  </si>
  <si>
    <t xml:space="preserve"> plumbing</t>
  </si>
  <si>
    <t>Electrification, Sanitary installation</t>
  </si>
  <si>
    <t>Lift Installation</t>
  </si>
  <si>
    <t>Passage, Staircase &amp; Lobby development</t>
  </si>
  <si>
    <t>External developments / Final finishing work</t>
  </si>
  <si>
    <t>G+23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</si>
</sst>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6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43" fontId="0" fillId="0" borderId="0" xfId="1" applyFont="1"/>
    <xf numFmtId="43" fontId="0" fillId="0" borderId="0" xfId="0" applyNumberFormat="1"/>
    <xf numFmtId="166" fontId="0" fillId="0" borderId="0" xfId="0" applyNumberFormat="1"/>
    <xf numFmtId="166" fontId="0" fillId="0" borderId="0" xfId="1" applyNumberFormat="1" applyFont="1"/>
    <xf numFmtId="0" fontId="2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top" wrapText="1"/>
    </xf>
    <xf numFmtId="49" fontId="0" fillId="0" borderId="4" xfId="0" applyNumberForma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2" fontId="0" fillId="0" borderId="7" xfId="0" applyNumberFormat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T18"/>
  <sheetViews>
    <sheetView tabSelected="1" workbookViewId="0">
      <selection activeCell="S14" sqref="S14"/>
    </sheetView>
  </sheetViews>
  <sheetFormatPr defaultRowHeight="15" x14ac:dyDescent="0.25"/>
  <cols>
    <col min="11" max="11" width="14.28515625" bestFit="1" customWidth="1"/>
    <col min="12" max="12" width="12.5703125" bestFit="1" customWidth="1"/>
    <col min="13" max="13" width="10" bestFit="1" customWidth="1"/>
    <col min="19" max="19" width="11.5703125" bestFit="1" customWidth="1"/>
    <col min="20" max="20" width="10" bestFit="1" customWidth="1"/>
  </cols>
  <sheetData>
    <row r="7" spans="1:20" x14ac:dyDescent="0.25">
      <c r="A7">
        <v>12.49</v>
      </c>
      <c r="B7">
        <v>12.54</v>
      </c>
      <c r="C7">
        <f>B7*A7</f>
        <v>156.62459999999999</v>
      </c>
      <c r="P7" s="2">
        <f>K9/10.764</f>
        <v>53.511705685618729</v>
      </c>
    </row>
    <row r="8" spans="1:20" x14ac:dyDescent="0.25">
      <c r="A8">
        <v>5.86</v>
      </c>
      <c r="B8">
        <v>4.22</v>
      </c>
      <c r="C8">
        <f t="shared" ref="C8:C14" si="0">B8*A8</f>
        <v>24.729199999999999</v>
      </c>
      <c r="K8" s="1"/>
    </row>
    <row r="9" spans="1:20" x14ac:dyDescent="0.25">
      <c r="A9">
        <v>7.81</v>
      </c>
      <c r="B9">
        <v>10.82</v>
      </c>
      <c r="C9">
        <f t="shared" si="0"/>
        <v>84.504199999999997</v>
      </c>
      <c r="J9" t="s">
        <v>2</v>
      </c>
      <c r="K9" s="1">
        <v>576</v>
      </c>
      <c r="L9" s="2">
        <f>K9*1.1</f>
        <v>633.6</v>
      </c>
      <c r="P9">
        <v>58.88</v>
      </c>
      <c r="R9" s="1" t="s">
        <v>0</v>
      </c>
      <c r="S9" s="1">
        <v>152150</v>
      </c>
      <c r="T9" s="1"/>
    </row>
    <row r="10" spans="1:20" x14ac:dyDescent="0.25">
      <c r="A10">
        <v>6.93</v>
      </c>
      <c r="B10">
        <v>3.66</v>
      </c>
      <c r="C10">
        <f t="shared" si="0"/>
        <v>25.363800000000001</v>
      </c>
      <c r="J10" t="s">
        <v>3</v>
      </c>
      <c r="K10" s="1">
        <v>22000</v>
      </c>
      <c r="L10" s="1">
        <v>3000</v>
      </c>
      <c r="M10" s="2">
        <f>K10-L10</f>
        <v>19000</v>
      </c>
      <c r="P10">
        <f>P9*10.764</f>
        <v>633.78431999999998</v>
      </c>
      <c r="R10" s="1"/>
      <c r="S10" s="1">
        <f>S9/100*110</f>
        <v>167365</v>
      </c>
      <c r="T10" s="4">
        <f>S10/10.764</f>
        <v>15548.587885544408</v>
      </c>
    </row>
    <row r="11" spans="1:20" x14ac:dyDescent="0.25">
      <c r="A11">
        <v>4.13</v>
      </c>
      <c r="B11">
        <v>7.29</v>
      </c>
      <c r="C11">
        <f t="shared" si="0"/>
        <v>30.107699999999998</v>
      </c>
      <c r="J11" t="s">
        <v>4</v>
      </c>
      <c r="K11" s="1">
        <f>K10*K9</f>
        <v>12672000</v>
      </c>
      <c r="L11" s="1">
        <f>L10*L9</f>
        <v>1900800</v>
      </c>
      <c r="R11" s="1"/>
      <c r="S11" s="1"/>
      <c r="T11" s="1"/>
    </row>
    <row r="12" spans="1:20" x14ac:dyDescent="0.25">
      <c r="A12">
        <v>11.71</v>
      </c>
      <c r="B12">
        <v>10.26</v>
      </c>
      <c r="C12">
        <f t="shared" si="0"/>
        <v>120.14460000000001</v>
      </c>
      <c r="J12" t="s">
        <v>5</v>
      </c>
      <c r="K12" s="1">
        <f>K11*90%</f>
        <v>11404800</v>
      </c>
      <c r="R12" s="1"/>
      <c r="S12" s="1"/>
      <c r="T12" s="1"/>
    </row>
    <row r="13" spans="1:20" x14ac:dyDescent="0.25">
      <c r="A13">
        <v>3.67</v>
      </c>
      <c r="B13">
        <v>6.39</v>
      </c>
      <c r="C13">
        <f t="shared" si="0"/>
        <v>23.4513</v>
      </c>
      <c r="J13" t="s">
        <v>6</v>
      </c>
      <c r="K13" s="1">
        <f>K11*80%</f>
        <v>10137600</v>
      </c>
      <c r="R13" s="1" t="s">
        <v>1</v>
      </c>
      <c r="S13" s="1">
        <v>64200</v>
      </c>
      <c r="T13" s="1"/>
    </row>
    <row r="14" spans="1:20" x14ac:dyDescent="0.25">
      <c r="A14">
        <v>10.91</v>
      </c>
      <c r="B14">
        <v>5.8</v>
      </c>
      <c r="C14">
        <f t="shared" si="0"/>
        <v>63.277999999999999</v>
      </c>
      <c r="R14" s="1"/>
      <c r="S14" s="1"/>
      <c r="T14" s="1"/>
    </row>
    <row r="15" spans="1:20" x14ac:dyDescent="0.25">
      <c r="C15">
        <f>SUM(C7:C14)</f>
        <v>528.20339999999999</v>
      </c>
      <c r="D15">
        <f>C15+9</f>
        <v>537.20339999999999</v>
      </c>
      <c r="J15" t="s">
        <v>7</v>
      </c>
      <c r="K15" s="2">
        <f>K11*0.03/12</f>
        <v>31680</v>
      </c>
    </row>
    <row r="17" spans="3:11" x14ac:dyDescent="0.25">
      <c r="C17">
        <f>576-528</f>
        <v>48</v>
      </c>
      <c r="J17" t="s">
        <v>8</v>
      </c>
      <c r="K17" s="3">
        <f>L9*15549</f>
        <v>9851846.4000000004</v>
      </c>
    </row>
    <row r="18" spans="3:11" x14ac:dyDescent="0.25">
      <c r="C18">
        <f>C17/528*100</f>
        <v>9.0909090909090917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D6" sqref="D6"/>
    </sheetView>
  </sheetViews>
  <sheetFormatPr defaultRowHeight="15" x14ac:dyDescent="0.25"/>
  <cols>
    <col min="2" max="2" width="42.5703125" customWidth="1"/>
    <col min="4" max="4" width="11.5703125" bestFit="1" customWidth="1"/>
  </cols>
  <sheetData>
    <row r="1" spans="1:8" ht="30.75" thickBot="1" x14ac:dyDescent="0.3">
      <c r="A1" s="5" t="s">
        <v>9</v>
      </c>
      <c r="B1" s="5" t="s">
        <v>10</v>
      </c>
      <c r="C1" s="10" t="s">
        <v>11</v>
      </c>
      <c r="D1" s="11"/>
    </row>
    <row r="2" spans="1:8" x14ac:dyDescent="0.25">
      <c r="A2" s="12"/>
      <c r="B2" s="6"/>
      <c r="C2" s="13"/>
      <c r="D2" s="11"/>
    </row>
    <row r="3" spans="1:8" x14ac:dyDescent="0.25">
      <c r="A3" s="14">
        <v>1</v>
      </c>
      <c r="B3" s="7" t="s">
        <v>12</v>
      </c>
      <c r="C3" s="15">
        <v>5</v>
      </c>
      <c r="D3" s="11">
        <v>5</v>
      </c>
    </row>
    <row r="4" spans="1:8" x14ac:dyDescent="0.25">
      <c r="A4" s="14">
        <v>2</v>
      </c>
      <c r="B4" s="7" t="s">
        <v>13</v>
      </c>
      <c r="C4" s="15">
        <v>5</v>
      </c>
      <c r="D4" s="11">
        <v>5</v>
      </c>
    </row>
    <row r="5" spans="1:8" x14ac:dyDescent="0.25">
      <c r="A5" s="14">
        <v>3</v>
      </c>
      <c r="B5" s="7" t="s">
        <v>14</v>
      </c>
      <c r="C5" s="15">
        <v>40</v>
      </c>
      <c r="D5" s="11">
        <f>C5/23*22</f>
        <v>38.260869565217391</v>
      </c>
      <c r="H5" t="s">
        <v>29</v>
      </c>
    </row>
    <row r="6" spans="1:8" x14ac:dyDescent="0.25">
      <c r="A6" s="14">
        <v>4</v>
      </c>
      <c r="B6" s="7" t="s">
        <v>15</v>
      </c>
      <c r="C6" s="15">
        <v>7</v>
      </c>
      <c r="D6" s="11">
        <f t="shared" ref="D6:D10" si="0">C6/23*22</f>
        <v>6.6956521739130439</v>
      </c>
      <c r="H6">
        <v>24</v>
      </c>
    </row>
    <row r="7" spans="1:8" x14ac:dyDescent="0.25">
      <c r="A7" s="14">
        <v>5</v>
      </c>
      <c r="B7" s="7" t="s">
        <v>16</v>
      </c>
      <c r="C7" s="15">
        <v>7</v>
      </c>
      <c r="D7" s="11">
        <f t="shared" si="0"/>
        <v>6.6956521739130439</v>
      </c>
    </row>
    <row r="8" spans="1:8" x14ac:dyDescent="0.25">
      <c r="A8" s="14">
        <v>6</v>
      </c>
      <c r="B8" s="7" t="s">
        <v>17</v>
      </c>
      <c r="C8" s="15">
        <v>3.5</v>
      </c>
      <c r="D8" s="11">
        <f t="shared" si="0"/>
        <v>3.347826086956522</v>
      </c>
    </row>
    <row r="9" spans="1:8" x14ac:dyDescent="0.25">
      <c r="A9" s="14">
        <v>7</v>
      </c>
      <c r="B9" s="7" t="s">
        <v>18</v>
      </c>
      <c r="C9" s="15">
        <v>3.5</v>
      </c>
      <c r="D9" s="11">
        <f t="shared" si="0"/>
        <v>3.347826086956522</v>
      </c>
    </row>
    <row r="10" spans="1:8" x14ac:dyDescent="0.25">
      <c r="A10" s="14">
        <v>8</v>
      </c>
      <c r="B10" s="7" t="s">
        <v>19</v>
      </c>
      <c r="C10" s="15">
        <v>5</v>
      </c>
      <c r="D10" s="11">
        <f t="shared" si="0"/>
        <v>4.7826086956521738</v>
      </c>
      <c r="H10">
        <v>1.5</v>
      </c>
    </row>
    <row r="11" spans="1:8" x14ac:dyDescent="0.25">
      <c r="A11" s="14">
        <v>9</v>
      </c>
      <c r="B11" s="7" t="s">
        <v>20</v>
      </c>
      <c r="C11" s="15">
        <v>5</v>
      </c>
      <c r="D11" s="11">
        <f>C11/23*21</f>
        <v>4.5652173913043477</v>
      </c>
      <c r="H11">
        <f>H10/23*22</f>
        <v>1.4347826086956521</v>
      </c>
    </row>
    <row r="12" spans="1:8" x14ac:dyDescent="0.25">
      <c r="A12" s="14"/>
      <c r="B12" s="7" t="s">
        <v>21</v>
      </c>
      <c r="C12" s="15">
        <v>5</v>
      </c>
      <c r="D12" s="11">
        <f>C12/23*21</f>
        <v>4.5652173913043477</v>
      </c>
      <c r="H12">
        <f>H11/2</f>
        <v>0.71739130434782605</v>
      </c>
    </row>
    <row r="13" spans="1:8" x14ac:dyDescent="0.25">
      <c r="A13" s="14">
        <v>10</v>
      </c>
      <c r="B13" s="7" t="s">
        <v>22</v>
      </c>
      <c r="C13" s="15">
        <v>1.5</v>
      </c>
      <c r="D13" s="11">
        <f>C13/23*21</f>
        <v>1.3695652173913042</v>
      </c>
    </row>
    <row r="14" spans="1:8" x14ac:dyDescent="0.25">
      <c r="A14" s="14">
        <v>11</v>
      </c>
      <c r="B14" s="7" t="s">
        <v>23</v>
      </c>
      <c r="C14" s="15">
        <v>1.5</v>
      </c>
      <c r="D14" s="11">
        <v>0.71</v>
      </c>
    </row>
    <row r="15" spans="1:8" x14ac:dyDescent="0.25">
      <c r="A15" s="14">
        <v>12</v>
      </c>
      <c r="B15" s="7" t="s">
        <v>24</v>
      </c>
      <c r="C15" s="15">
        <v>2.5</v>
      </c>
      <c r="D15" s="11">
        <f>C15/23*22</f>
        <v>2.3913043478260869</v>
      </c>
    </row>
    <row r="16" spans="1:8" x14ac:dyDescent="0.25">
      <c r="A16" s="14"/>
      <c r="B16" s="7" t="s">
        <v>25</v>
      </c>
      <c r="C16" s="15">
        <v>2.5</v>
      </c>
      <c r="D16" s="11">
        <f>C16/23*22</f>
        <v>2.3913043478260869</v>
      </c>
    </row>
    <row r="17" spans="1:4" x14ac:dyDescent="0.25">
      <c r="A17" s="14">
        <v>13</v>
      </c>
      <c r="B17" s="7" t="s">
        <v>26</v>
      </c>
      <c r="C17" s="15">
        <v>2</v>
      </c>
      <c r="D17" s="11"/>
    </row>
    <row r="18" spans="1:4" x14ac:dyDescent="0.25">
      <c r="A18" s="14">
        <v>14</v>
      </c>
      <c r="B18" s="7" t="s">
        <v>27</v>
      </c>
      <c r="C18" s="15">
        <v>2</v>
      </c>
      <c r="D18" s="11"/>
    </row>
    <row r="19" spans="1:4" ht="15.75" thickBot="1" x14ac:dyDescent="0.3">
      <c r="A19" s="14">
        <v>15</v>
      </c>
      <c r="B19" s="8" t="s">
        <v>28</v>
      </c>
      <c r="C19" s="16">
        <v>2</v>
      </c>
      <c r="D19" s="11"/>
    </row>
    <row r="20" spans="1:4" x14ac:dyDescent="0.25">
      <c r="A20" s="9"/>
      <c r="B20" s="9"/>
      <c r="C20" s="17">
        <f>SUM(C3:C19)</f>
        <v>100</v>
      </c>
      <c r="D20" s="11">
        <f>SUM(D3:D19)</f>
        <v>89.123043478260854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2024-02-17T07:05:10Z</dcterms:modified>
</cp:coreProperties>
</file>