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Harshil Dodhi\"/>
    </mc:Choice>
  </mc:AlternateContent>
  <xr:revisionPtr revIDLastSave="0" documentId="13_ncr:1_{5ED85B5B-BDCF-41A5-94DD-BCF6929F4F2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5" i="4" l="1"/>
  <c r="Q27" i="4" s="1"/>
  <c r="Q28" i="4" s="1"/>
  <c r="R6" i="4"/>
  <c r="Q23" i="4"/>
  <c r="P6" i="4" l="1"/>
  <c r="I21" i="4"/>
  <c r="P5" i="4"/>
  <c r="P4" i="4"/>
  <c r="P3" i="4"/>
  <c r="P2" i="4"/>
  <c r="C15" i="4" l="1"/>
  <c r="C14" i="4"/>
  <c r="C13" i="4"/>
  <c r="C12" i="4"/>
  <c r="C11" i="4"/>
  <c r="C10" i="4"/>
  <c r="C9" i="4"/>
  <c r="C8" i="4"/>
  <c r="C7" i="4"/>
  <c r="Q9" i="4" l="1"/>
  <c r="P9" i="4"/>
  <c r="P8" i="4"/>
  <c r="Q8" i="4" s="1"/>
  <c r="Q7" i="4"/>
  <c r="P7" i="4"/>
  <c r="Q6" i="4"/>
  <c r="Q13" i="4" l="1"/>
  <c r="P13" i="4"/>
  <c r="P12" i="4"/>
  <c r="Q12" i="4" s="1"/>
  <c r="Q11" i="4"/>
  <c r="P11" i="4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<sst xmlns="http://schemas.openxmlformats.org/spreadsheetml/2006/main" count="29" uniqueCount="25">
  <si>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</si>
  <si>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</si>
  <si>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</si>
  <si>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</si>
  <si>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</si>
  <si>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</si>
  <si>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</si>
  <si>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</si>
  <si>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</si>
  <si>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</si>
  <si>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</si>
  <si>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</si>
  <si>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</si>
  <si>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</si>
  <si>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</si>
  <si>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</si>
  <si>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F. No. 605, 6th Floor, B Wing, Imperial Heights, behind goregaon bus depot, goregaon west</t>
  </si>
  <si>
    <t>draft agreeemtn  = 4.05 cr</t>
  </si>
  <si>
    <t>part oc - 2012</t>
  </si>
  <si>
    <t>3.5 to 4 cr</t>
  </si>
  <si>
    <t>bal</t>
  </si>
  <si>
    <t>Dry</t>
  </si>
  <si>
    <t>15.01.24</t>
  </si>
  <si>
    <t>in. all</t>
  </si>
  <si>
    <t>1  car park in podium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</si>
</sst>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97220</xdr:colOff>
      <xdr:row>40</xdr:row>
      <xdr:rowOff>86737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12D5546-8256-4543-96BC-05243D91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18020" cy="7249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23</xdr:col>
      <xdr:colOff>125795</xdr:colOff>
      <xdr:row>35</xdr:row>
      <xdr:rowOff>86645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8EA1FA-7270-4F1B-98E5-555F74C55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61925"/>
          <a:ext cx="14118020" cy="6592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142765</xdr:colOff>
      <xdr:row>29</xdr:row>
      <xdr:rowOff>38850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F988B1-09CB-486F-80DD-08FB15795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270706" cy="5372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564266</xdr:colOff>
      <xdr:row>46</xdr:row>
      <xdr:rowOff>105940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36774D-396E-438C-B2B6-53553626A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13866" cy="8345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B4F2F8-77B1-48C6-9B64-37FFB13B2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8"/>
  <sheetViews>
    <sheetView tabSelected="1" zoomScaleNormal="100" workbookViewId="0">
      <selection activeCell="E26" sqref="E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1390</v>
      </c>
      <c r="C2" s="4">
        <f>B2*1.2</f>
        <v>1668</v>
      </c>
      <c r="D2" s="4">
        <f t="shared" ref="D2:D13" si="2">C2*1.2</f>
        <v>2001.6</v>
      </c>
      <c r="E2" s="5">
        <f t="shared" ref="E2:E13" si="3">R2</f>
        <v>53000000</v>
      </c>
      <c r="F2" s="10">
        <f t="shared" ref="F2:F13" si="4">ROUND((E2/B2),0)</f>
        <v>38129</v>
      </c>
      <c r="G2" s="10">
        <f t="shared" ref="G2:G13" si="5">ROUND((E2/C2),0)</f>
        <v>31775</v>
      </c>
      <c r="H2" s="10">
        <f t="shared" ref="H2:H13" si="6">ROUND((E2/D2),0)</f>
        <v>26479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5" si="8">O2/1.2</f>
        <v>0</v>
      </c>
      <c r="Q2">
        <v>1390</v>
      </c>
      <c r="R2" s="2">
        <v>53000000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1390</v>
      </c>
      <c r="C3" s="4">
        <f t="shared" ref="C3:C15" si="9">B3*1.2</f>
        <v>1668</v>
      </c>
      <c r="D3" s="4">
        <f t="shared" si="2"/>
        <v>2001.6</v>
      </c>
      <c r="E3" s="5">
        <f t="shared" si="3"/>
        <v>52000000</v>
      </c>
      <c r="F3" s="11">
        <f t="shared" si="4"/>
        <v>37410</v>
      </c>
      <c r="G3" s="10">
        <f t="shared" si="5"/>
        <v>31175</v>
      </c>
      <c r="H3" s="10">
        <f t="shared" si="6"/>
        <v>25979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1390</v>
      </c>
      <c r="R3" s="2">
        <v>52000000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1370</v>
      </c>
      <c r="C4" s="4">
        <f t="shared" si="9"/>
        <v>1644</v>
      </c>
      <c r="D4" s="4">
        <f t="shared" si="2"/>
        <v>1972.8</v>
      </c>
      <c r="E4" s="5">
        <f t="shared" si="3"/>
        <v>52000000</v>
      </c>
      <c r="F4" s="10">
        <f t="shared" si="4"/>
        <v>37956</v>
      </c>
      <c r="G4" s="10">
        <f t="shared" si="5"/>
        <v>31630</v>
      </c>
      <c r="H4" s="10">
        <f t="shared" si="6"/>
        <v>26358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1370</v>
      </c>
      <c r="R4" s="2">
        <v>52000000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1500</v>
      </c>
      <c r="C5" s="4">
        <f t="shared" si="9"/>
        <v>1800</v>
      </c>
      <c r="D5" s="4">
        <f t="shared" si="2"/>
        <v>2160</v>
      </c>
      <c r="E5" s="5">
        <f t="shared" si="3"/>
        <v>48000000</v>
      </c>
      <c r="F5" s="11">
        <f t="shared" si="4"/>
        <v>32000</v>
      </c>
      <c r="G5" s="10">
        <f t="shared" si="5"/>
        <v>26667</v>
      </c>
      <c r="H5" s="10">
        <f t="shared" si="6"/>
        <v>22222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1500</v>
      </c>
      <c r="R5" s="2">
        <v>48000000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1390.4396999999999</v>
      </c>
      <c r="C6" s="4">
        <f t="shared" si="9"/>
        <v>1668.5276399999998</v>
      </c>
      <c r="D6" s="4">
        <f t="shared" si="2"/>
        <v>2002.2331679999998</v>
      </c>
      <c r="E6" s="5">
        <f t="shared" si="3"/>
        <v>42960101</v>
      </c>
      <c r="F6" s="11">
        <f t="shared" si="4"/>
        <v>30897</v>
      </c>
      <c r="G6" s="10">
        <f t="shared" si="5"/>
        <v>25747</v>
      </c>
      <c r="H6" s="10">
        <f t="shared" si="6"/>
        <v>21456</v>
      </c>
      <c r="I6" s="4" t="e">
        <f>#REF!</f>
        <v>#REF!</v>
      </c>
      <c r="J6" s="4">
        <f t="shared" si="7"/>
        <v>22</v>
      </c>
      <c r="O6">
        <v>0</v>
      </c>
      <c r="P6">
        <f>155.01*10.764</f>
        <v>1668.5276399999998</v>
      </c>
      <c r="Q6">
        <f t="shared" ref="Q6:Q9" si="10">P6/1.2</f>
        <v>1390.4396999999999</v>
      </c>
      <c r="R6" s="2">
        <f>40500001+2430100+30000</f>
        <v>42960101</v>
      </c>
      <c r="S6" s="8">
        <v>22</v>
      </c>
      <c r="T6" s="8" t="s">
        <v>22</v>
      </c>
      <c r="U6" t="s">
        <v>23</v>
      </c>
    </row>
    <row r="7" spans="1:21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ref="P7:P9" si="11">O7/1.2</f>
        <v>0</v>
      </c>
      <c r="Q7">
        <f t="shared" si="10"/>
        <v>0</v>
      </c>
      <c r="R7" s="2">
        <v>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1"/>
        <v>0</v>
      </c>
      <c r="Q8">
        <f t="shared" si="10"/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3" si="12">O10/1.2</f>
        <v>0</v>
      </c>
      <c r="Q10">
        <f t="shared" ref="Q10:Q13" si="13">P10/1.2</f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3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8:17" x14ac:dyDescent="0.25">
      <c r="H18" t="s">
        <v>16</v>
      </c>
    </row>
    <row r="19" spans="8:17" x14ac:dyDescent="0.25">
      <c r="H19" t="s">
        <v>13</v>
      </c>
      <c r="I19">
        <v>1390</v>
      </c>
      <c r="N19" t="s">
        <v>24</v>
      </c>
    </row>
    <row r="20" spans="8:17" x14ac:dyDescent="0.25">
      <c r="H20" t="s">
        <v>14</v>
      </c>
      <c r="I20">
        <v>31000</v>
      </c>
    </row>
    <row r="21" spans="8:17" x14ac:dyDescent="0.25">
      <c r="H21" t="s">
        <v>15</v>
      </c>
      <c r="I21">
        <f>I20*I19</f>
        <v>43090000</v>
      </c>
    </row>
    <row r="22" spans="8:17" x14ac:dyDescent="0.25">
      <c r="P22" t="s">
        <v>13</v>
      </c>
      <c r="Q22">
        <v>1210</v>
      </c>
    </row>
    <row r="23" spans="8:17" x14ac:dyDescent="0.25">
      <c r="P23" t="s">
        <v>20</v>
      </c>
      <c r="Q23">
        <f>56.12+100.42+12.94</f>
        <v>169.48</v>
      </c>
    </row>
    <row r="24" spans="8:17" x14ac:dyDescent="0.25">
      <c r="P24" t="s">
        <v>21</v>
      </c>
      <c r="Q24">
        <v>55.9</v>
      </c>
    </row>
    <row r="25" spans="8:17" x14ac:dyDescent="0.25">
      <c r="H25" t="s">
        <v>17</v>
      </c>
      <c r="Q25">
        <f>SUM(Q22:Q24)</f>
        <v>1435.38</v>
      </c>
    </row>
    <row r="26" spans="8:17" x14ac:dyDescent="0.25">
      <c r="H26" t="s">
        <v>18</v>
      </c>
      <c r="Q26">
        <v>30000</v>
      </c>
    </row>
    <row r="27" spans="8:17" x14ac:dyDescent="0.25">
      <c r="H27" t="s">
        <v>19</v>
      </c>
      <c r="Q27">
        <f>Q26*Q25</f>
        <v>43061400</v>
      </c>
    </row>
    <row r="28" spans="8:17" x14ac:dyDescent="0.25">
      <c r="Q28">
        <f>Q27/I19</f>
        <v>30979.424460431655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5" sqref="L35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85" zoomScaleNormal="85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="85" zoomScaleNormal="85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70" zoomScaleNormal="7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2024-02-17T05:51:25Z</dcterms:modified>
</cp:coreProperties>
</file>