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S8" i="1"/>
  <c r="D4" i="1"/>
  <c r="D5" i="1"/>
  <c r="D6" i="1"/>
  <c r="D7" i="1"/>
  <c r="D8" i="1"/>
  <c r="D9" i="1"/>
  <c r="D10" i="1"/>
  <c r="D3" i="1"/>
  <c r="S2" i="1"/>
  <c r="T2" i="1" s="1"/>
  <c r="P3" i="1"/>
  <c r="S5" i="1"/>
  <c r="S6" i="1" s="1"/>
  <c r="T8" i="1" s="1"/>
  <c r="P15" i="1"/>
  <c r="E12" i="1"/>
  <c r="C11" i="1"/>
  <c r="C9" i="1"/>
  <c r="C4" i="1"/>
  <c r="C5" i="1"/>
  <c r="C6" i="1"/>
  <c r="C7" i="1"/>
  <c r="C8" i="1"/>
  <c r="C3" i="1"/>
  <c r="O3" i="1"/>
  <c r="Q9" i="1"/>
  <c r="O9" i="1"/>
  <c r="N9" i="1"/>
  <c r="K8" i="1"/>
  <c r="K9" i="1" s="1"/>
  <c r="K6" i="1"/>
  <c r="K4" i="1"/>
  <c r="K3" i="1"/>
  <c r="K12" i="1" s="1"/>
  <c r="K10" i="1" l="1"/>
  <c r="K11" i="1" s="1"/>
  <c r="K13" i="1" s="1"/>
  <c r="K16" i="1" s="1"/>
  <c r="K20" i="1" l="1"/>
  <c r="K18" i="1"/>
  <c r="K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<sst xmlns="http://schemas.openxmlformats.org/spreadsheetml/2006/main" count="18" uniqueCount="17">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</sst>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T8" sqref="T8"/>
    </sheetView>
  </sheetViews>
  <sheetFormatPr defaultRowHeight="15" x14ac:dyDescent="0.25"/>
  <cols>
    <col min="10" max="10" width="19.5703125" bestFit="1" customWidth="1"/>
    <col min="11" max="11" width="12.140625" bestFit="1" customWidth="1"/>
  </cols>
  <sheetData>
    <row r="1" spans="1:20" ht="16.5" x14ac:dyDescent="0.3">
      <c r="J1" s="1" t="s">
        <v>0</v>
      </c>
      <c r="K1" s="2">
        <v>16500</v>
      </c>
      <c r="O1">
        <v>2024</v>
      </c>
      <c r="S1">
        <v>113300</v>
      </c>
    </row>
    <row r="2" spans="1:20" ht="82.5" x14ac:dyDescent="0.3">
      <c r="J2" s="3" t="s">
        <v>1</v>
      </c>
      <c r="K2" s="2">
        <v>2700</v>
      </c>
      <c r="O2">
        <v>1988</v>
      </c>
      <c r="S2">
        <f>S1*90%</f>
        <v>101970</v>
      </c>
      <c r="T2">
        <f>S2/10.764</f>
        <v>9473.244147157191</v>
      </c>
    </row>
    <row r="3" spans="1:20" ht="16.5" x14ac:dyDescent="0.3">
      <c r="A3">
        <v>4.54</v>
      </c>
      <c r="B3">
        <v>2.85</v>
      </c>
      <c r="C3">
        <f>B3*A3</f>
        <v>12.939</v>
      </c>
      <c r="D3">
        <f>C3*10.764</f>
        <v>139.275396</v>
      </c>
      <c r="J3" s="1" t="s">
        <v>2</v>
      </c>
      <c r="K3" s="2">
        <f>K1-K2</f>
        <v>13800</v>
      </c>
      <c r="O3">
        <f>O1-O2</f>
        <v>36</v>
      </c>
      <c r="P3">
        <f>100-O3</f>
        <v>64</v>
      </c>
      <c r="S3">
        <v>43400</v>
      </c>
    </row>
    <row r="4" spans="1:20" ht="16.5" x14ac:dyDescent="0.3">
      <c r="A4">
        <v>2.2999999999999998</v>
      </c>
      <c r="B4">
        <v>2.85</v>
      </c>
      <c r="C4">
        <f t="shared" ref="C4:C8" si="0">B4*A4</f>
        <v>6.5549999999999997</v>
      </c>
      <c r="D4">
        <f t="shared" ref="D4:D10" si="1">C4*10.764</f>
        <v>70.558019999999999</v>
      </c>
      <c r="J4" s="1" t="s">
        <v>3</v>
      </c>
      <c r="K4" s="2">
        <f>K2*1</f>
        <v>2700</v>
      </c>
    </row>
    <row r="5" spans="1:20" ht="16.5" x14ac:dyDescent="0.3">
      <c r="A5">
        <v>2.4300000000000002</v>
      </c>
      <c r="B5">
        <v>3.1</v>
      </c>
      <c r="C5">
        <f t="shared" si="0"/>
        <v>7.5330000000000004</v>
      </c>
      <c r="D5">
        <f t="shared" si="1"/>
        <v>81.085211999999999</v>
      </c>
      <c r="J5" s="1" t="s">
        <v>4</v>
      </c>
      <c r="K5" s="4">
        <v>36</v>
      </c>
      <c r="S5">
        <f>S2-S3</f>
        <v>58570</v>
      </c>
    </row>
    <row r="6" spans="1:20" ht="16.5" x14ac:dyDescent="0.3">
      <c r="A6">
        <v>0.8</v>
      </c>
      <c r="B6">
        <v>0.9</v>
      </c>
      <c r="C6">
        <f t="shared" si="0"/>
        <v>0.72000000000000008</v>
      </c>
      <c r="D6">
        <f t="shared" si="1"/>
        <v>7.7500800000000005</v>
      </c>
      <c r="J6" s="1" t="s">
        <v>5</v>
      </c>
      <c r="K6" s="4">
        <f>K7-K5</f>
        <v>24</v>
      </c>
      <c r="S6">
        <f>S5*64%</f>
        <v>37484.800000000003</v>
      </c>
    </row>
    <row r="7" spans="1:20" ht="16.5" x14ac:dyDescent="0.3">
      <c r="A7">
        <v>1.2</v>
      </c>
      <c r="B7">
        <v>0.9</v>
      </c>
      <c r="C7">
        <f t="shared" si="0"/>
        <v>1.08</v>
      </c>
      <c r="D7">
        <f t="shared" si="1"/>
        <v>11.625120000000001</v>
      </c>
      <c r="J7" s="1" t="s">
        <v>6</v>
      </c>
      <c r="K7" s="4">
        <v>60</v>
      </c>
    </row>
    <row r="8" spans="1:20" ht="49.5" x14ac:dyDescent="0.3">
      <c r="A8">
        <v>0.77</v>
      </c>
      <c r="B8">
        <v>1</v>
      </c>
      <c r="C8">
        <f t="shared" si="0"/>
        <v>0.77</v>
      </c>
      <c r="D8">
        <f t="shared" si="1"/>
        <v>8.2882800000000003</v>
      </c>
      <c r="J8" s="3" t="s">
        <v>7</v>
      </c>
      <c r="K8" s="4">
        <f>90*K5/K7</f>
        <v>54</v>
      </c>
      <c r="N8">
        <v>33.049999999999997</v>
      </c>
      <c r="O8">
        <v>25.35</v>
      </c>
      <c r="Q8">
        <v>273</v>
      </c>
      <c r="S8">
        <f>S6+S3</f>
        <v>80884.800000000003</v>
      </c>
      <c r="T8">
        <f>S8/10.764</f>
        <v>7514.3812709030108</v>
      </c>
    </row>
    <row r="9" spans="1:20" ht="16.5" x14ac:dyDescent="0.3">
      <c r="C9">
        <f>SUM(C3:C8)</f>
        <v>29.596999999999998</v>
      </c>
      <c r="D9">
        <f t="shared" si="1"/>
        <v>318.58210799999995</v>
      </c>
      <c r="J9" s="1"/>
      <c r="K9" s="5">
        <f>K8%</f>
        <v>0.54</v>
      </c>
      <c r="N9">
        <f>N8*10.764</f>
        <v>355.75019999999995</v>
      </c>
      <c r="O9">
        <f>O8*10.764</f>
        <v>272.86739999999998</v>
      </c>
      <c r="Q9">
        <f>Q8*1.3</f>
        <v>354.90000000000003</v>
      </c>
    </row>
    <row r="10" spans="1:20" ht="16.5" x14ac:dyDescent="0.3">
      <c r="D10">
        <f t="shared" si="1"/>
        <v>0</v>
      </c>
      <c r="J10" s="1" t="s">
        <v>8</v>
      </c>
      <c r="K10" s="2">
        <f>K4*K9</f>
        <v>1458</v>
      </c>
      <c r="N10">
        <v>356</v>
      </c>
      <c r="O10">
        <v>273</v>
      </c>
    </row>
    <row r="11" spans="1:20" ht="16.5" x14ac:dyDescent="0.3">
      <c r="C11">
        <f>C9*10.764</f>
        <v>318.58210799999995</v>
      </c>
      <c r="J11" s="1" t="s">
        <v>9</v>
      </c>
      <c r="K11" s="2">
        <f>K4-K10</f>
        <v>1242</v>
      </c>
    </row>
    <row r="12" spans="1:20" ht="16.5" x14ac:dyDescent="0.3">
      <c r="C12">
        <v>319</v>
      </c>
      <c r="E12">
        <f>273-319</f>
        <v>-46</v>
      </c>
      <c r="J12" s="1" t="s">
        <v>2</v>
      </c>
      <c r="K12" s="2">
        <f>K3</f>
        <v>13800</v>
      </c>
    </row>
    <row r="13" spans="1:20" ht="16.5" x14ac:dyDescent="0.3">
      <c r="J13" s="1" t="s">
        <v>10</v>
      </c>
      <c r="K13" s="2">
        <f>K12+K11</f>
        <v>15042</v>
      </c>
    </row>
    <row r="14" spans="1:20" ht="16.5" x14ac:dyDescent="0.3">
      <c r="J14" s="1"/>
      <c r="K14" s="4"/>
      <c r="P14">
        <v>33.21</v>
      </c>
    </row>
    <row r="15" spans="1:20" ht="16.5" x14ac:dyDescent="0.3">
      <c r="J15" s="6" t="s">
        <v>11</v>
      </c>
      <c r="K15" s="7">
        <v>356</v>
      </c>
      <c r="P15">
        <f>P14*10.764</f>
        <v>357.47244000000001</v>
      </c>
    </row>
    <row r="16" spans="1:20" ht="16.5" x14ac:dyDescent="0.3">
      <c r="J16" s="6" t="s">
        <v>12</v>
      </c>
      <c r="K16" s="8">
        <f>K13*K15</f>
        <v>5354952</v>
      </c>
    </row>
    <row r="17" spans="10:11" ht="16.5" x14ac:dyDescent="0.3">
      <c r="J17" s="9" t="s">
        <v>13</v>
      </c>
      <c r="K17" s="10">
        <f>K16*90%</f>
        <v>4819456.8</v>
      </c>
    </row>
    <row r="18" spans="10:11" ht="16.5" x14ac:dyDescent="0.3">
      <c r="J18" s="9" t="s">
        <v>14</v>
      </c>
      <c r="K18" s="10">
        <f>K16*80%</f>
        <v>4283961.6000000006</v>
      </c>
    </row>
    <row r="19" spans="10:11" ht="16.5" x14ac:dyDescent="0.3">
      <c r="J19" s="9" t="s">
        <v>15</v>
      </c>
      <c r="K19" s="10">
        <f>356*K2</f>
        <v>961200</v>
      </c>
    </row>
    <row r="20" spans="10:11" ht="16.5" x14ac:dyDescent="0.3">
      <c r="J20" s="11" t="s">
        <v>16</v>
      </c>
      <c r="K20" s="10">
        <f>K16*0.025/12</f>
        <v>11156.150000000001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2024-02-17T10:40:15Z</dcterms:modified>
</cp:coreProperties>
</file>