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8048755-83F1-4B04-8792-0195C7229BF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B34" i="1"/>
  <c r="B33" i="1"/>
  <c r="H5" i="1"/>
  <c r="F8" i="1"/>
  <c r="F7" i="1"/>
  <c r="F6" i="1"/>
  <c r="G5" i="1"/>
  <c r="F5" i="1"/>
  <c r="K35" i="1"/>
  <c r="G38" i="1"/>
  <c r="H38" i="1" s="1"/>
  <c r="D38" i="1"/>
  <c r="I35" i="1"/>
  <c r="I3" i="1"/>
  <c r="J30" i="1" l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<sst xmlns="http://schemas.openxmlformats.org/spreadsheetml/2006/main" count="28" uniqueCount="26">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</sst>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  <xf numFmtId="43" fontId="6" fillId="0" borderId="0" xfId="0" applyNumberFormat="1" applyFont="1"/>
    <xf numFmtId="43" fontId="0" fillId="0" borderId="1" xfId="1" applyFont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4E87E-DA55-4E9E-85B8-8F89DBC5B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8754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563585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D6BF0-4C67-4437-BE33-F9DB5397F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36385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583148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FCA3D8-1CF0-4C5E-A0B5-D184ED41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13548" cy="8507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440508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05AEB-6D97-4B24-94B8-31C358E3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99708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545298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B5675-67E8-4D40-B92D-0D48713F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04498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600839</xdr:colOff>
      <xdr:row>37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1A7209-F067-4C21-AD23-A82B87A5A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77639" cy="7097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4.285156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25000</v>
      </c>
      <c r="C3" s="47"/>
      <c r="D3" s="42"/>
      <c r="E3" s="13"/>
      <c r="F3" s="5">
        <v>2023</v>
      </c>
      <c r="G3" s="7">
        <v>2024</v>
      </c>
      <c r="H3" s="8">
        <f>G3-F3</f>
        <v>1</v>
      </c>
      <c r="I3" s="6">
        <f>2014-7</f>
        <v>2007</v>
      </c>
      <c r="L3" s="5"/>
      <c r="M3" s="7"/>
      <c r="N3" s="8"/>
      <c r="O3" s="6"/>
    </row>
    <row r="4" spans="1:15" ht="33" x14ac:dyDescent="0.3">
      <c r="A4" s="35" t="s">
        <v>1</v>
      </c>
      <c r="B4" s="47">
        <v>2800</v>
      </c>
      <c r="C4" s="47"/>
      <c r="D4" s="42"/>
      <c r="E4" s="13"/>
      <c r="F4" s="72" t="s">
        <v>24</v>
      </c>
      <c r="G4" s="73"/>
      <c r="H4" s="8"/>
      <c r="I4" s="6"/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22200</v>
      </c>
      <c r="C5" s="47"/>
      <c r="D5" s="42"/>
      <c r="E5" s="22"/>
      <c r="F5" s="74">
        <f>59.972*10.764</f>
        <v>645.53860799999995</v>
      </c>
      <c r="G5" s="75">
        <f>F5*1.1</f>
        <v>710.09246880000001</v>
      </c>
      <c r="H5" s="29">
        <f>65.96*10.764</f>
        <v>709.99343999999985</v>
      </c>
      <c r="I5" s="50"/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2800</v>
      </c>
      <c r="C6" s="47"/>
      <c r="D6" s="42"/>
      <c r="E6" s="62"/>
      <c r="F6" s="62">
        <f>9.853*10.764</f>
        <v>106.05769199999999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77"/>
      <c r="F7" s="22">
        <f>2.31*10.764</f>
        <v>24.864839999999997</v>
      </c>
      <c r="G7" s="27"/>
      <c r="H7" s="27"/>
      <c r="I7" s="76"/>
      <c r="J7" s="19"/>
      <c r="K7" s="13"/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>
        <f>SUM(F5:F7)</f>
        <v>776.46113999999989</v>
      </c>
      <c r="G8" s="28"/>
      <c r="H8" s="27"/>
      <c r="I8" s="19"/>
      <c r="J8" s="19"/>
      <c r="K8" s="13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 t="s">
        <v>25</v>
      </c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2800</v>
      </c>
      <c r="C13" s="47"/>
      <c r="D13" s="61"/>
      <c r="E13" s="1"/>
      <c r="F13" s="13">
        <v>704</v>
      </c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22200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25000</v>
      </c>
      <c r="C15" s="47"/>
      <c r="D15" s="42"/>
      <c r="E15" s="13"/>
      <c r="F15" s="16"/>
      <c r="G15" s="30"/>
      <c r="H15" s="28"/>
      <c r="I15" s="16"/>
      <c r="J15" s="28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776</v>
      </c>
      <c r="C16" s="37"/>
      <c r="D16" s="38"/>
      <c r="E16" s="13"/>
      <c r="F16" s="28"/>
      <c r="G16" s="31"/>
      <c r="H16" s="27"/>
      <c r="I16" s="50"/>
      <c r="J16" s="13"/>
      <c r="L16" s="5"/>
      <c r="N16" s="11"/>
      <c r="O16" s="6"/>
    </row>
    <row r="17" spans="1:15" ht="16.5" x14ac:dyDescent="0.3">
      <c r="A17" s="34" t="s">
        <v>11</v>
      </c>
      <c r="B17" s="39">
        <f>B15*B16</f>
        <v>19400000</v>
      </c>
      <c r="C17" s="39"/>
      <c r="D17" s="40"/>
      <c r="E17" s="13"/>
      <c r="F17" s="28"/>
      <c r="G17" s="28"/>
      <c r="H17" s="27"/>
      <c r="I17" s="50"/>
      <c r="J17" s="13"/>
      <c r="L17" s="5"/>
      <c r="N17" s="27"/>
      <c r="O17" s="50"/>
    </row>
    <row r="18" spans="1:15" ht="16.5" x14ac:dyDescent="0.3">
      <c r="A18" s="34" t="s">
        <v>12</v>
      </c>
      <c r="B18" s="41">
        <f>B4*710</f>
        <v>1988000</v>
      </c>
      <c r="C18" s="41"/>
      <c r="D18" s="42"/>
      <c r="E18" s="13"/>
      <c r="F18" s="13"/>
      <c r="G18" s="13"/>
      <c r="I18" s="6"/>
    </row>
    <row r="19" spans="1:15" ht="16.5" x14ac:dyDescent="0.3">
      <c r="A19" s="36" t="s">
        <v>16</v>
      </c>
      <c r="B19" s="51">
        <f>B17*0.025/12</f>
        <v>40416.666666666664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645</v>
      </c>
      <c r="D25" s="55"/>
      <c r="E25" s="55"/>
      <c r="F25" s="20">
        <v>18500000</v>
      </c>
      <c r="G25" s="56">
        <f t="shared" ref="G25:G31" si="0">F25/C25</f>
        <v>28682.17054263566</v>
      </c>
      <c r="H25" s="22" t="e">
        <f>F25/D25</f>
        <v>#DIV/0!</v>
      </c>
      <c r="I25" s="22" t="e">
        <f t="shared" ref="I25:I31" si="1">F25/B25</f>
        <v>#DIV/0!</v>
      </c>
      <c r="J25" s="20">
        <f t="shared" ref="J25:J30" si="2">D25/C25</f>
        <v>0</v>
      </c>
      <c r="K25" s="33"/>
    </row>
    <row r="26" spans="1:15" ht="17.25" x14ac:dyDescent="0.3">
      <c r="B26" s="21"/>
      <c r="C26" s="66">
        <v>776</v>
      </c>
      <c r="D26" s="55"/>
      <c r="E26" s="67"/>
      <c r="F26" s="67">
        <v>22500000</v>
      </c>
      <c r="G26" s="68">
        <f t="shared" si="0"/>
        <v>28994.845360824744</v>
      </c>
      <c r="H26" s="22" t="e">
        <f>F26/D26</f>
        <v>#DIV/0!</v>
      </c>
      <c r="I26" s="22" t="e">
        <f t="shared" si="1"/>
        <v>#DIV/0!</v>
      </c>
      <c r="J26" s="20">
        <f t="shared" si="2"/>
        <v>0</v>
      </c>
      <c r="K26" s="33"/>
    </row>
    <row r="27" spans="1:15" x14ac:dyDescent="0.25">
      <c r="B27" s="66"/>
      <c r="C27" s="66">
        <v>652</v>
      </c>
      <c r="D27" s="55"/>
      <c r="E27" s="67"/>
      <c r="F27" s="68">
        <v>18300000</v>
      </c>
      <c r="G27" s="68">
        <f t="shared" si="0"/>
        <v>28067.484662576688</v>
      </c>
      <c r="H27" s="22" t="e">
        <f t="shared" ref="H27:H31" si="3">F27/D27</f>
        <v>#DIV/0!</v>
      </c>
      <c r="I27" s="22" t="e">
        <f t="shared" si="1"/>
        <v>#DIV/0!</v>
      </c>
      <c r="J27" s="20">
        <f t="shared" si="2"/>
        <v>0</v>
      </c>
    </row>
    <row r="28" spans="1:15" x14ac:dyDescent="0.25">
      <c r="B28" s="21"/>
      <c r="C28" s="66">
        <v>715</v>
      </c>
      <c r="D28" s="55"/>
      <c r="E28" s="55"/>
      <c r="F28" s="22">
        <v>21000000</v>
      </c>
      <c r="G28" s="56">
        <f t="shared" si="0"/>
        <v>29370.629370629369</v>
      </c>
      <c r="H28" s="22" t="e">
        <f t="shared" si="3"/>
        <v>#DIV/0!</v>
      </c>
      <c r="I28" s="22" t="e">
        <f t="shared" si="1"/>
        <v>#DIV/0!</v>
      </c>
      <c r="J28" s="20">
        <f t="shared" si="2"/>
        <v>0</v>
      </c>
    </row>
    <row r="29" spans="1:15" x14ac:dyDescent="0.25">
      <c r="C29" s="66">
        <v>768</v>
      </c>
      <c r="D29" s="55"/>
      <c r="F29" s="22">
        <v>21000000</v>
      </c>
      <c r="G29" s="44">
        <f t="shared" si="0"/>
        <v>27343.75</v>
      </c>
      <c r="H29" s="22" t="e">
        <f t="shared" si="3"/>
        <v>#DIV/0!</v>
      </c>
      <c r="I29" s="44" t="e">
        <f t="shared" si="1"/>
        <v>#DIV/0!</v>
      </c>
      <c r="J29" s="43">
        <f t="shared" si="2"/>
        <v>0</v>
      </c>
    </row>
    <row r="30" spans="1:15" x14ac:dyDescent="0.25">
      <c r="D30" s="55"/>
      <c r="F30" s="44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1" x14ac:dyDescent="0.25">
      <c r="B33" s="69">
        <f>45.025*10.764</f>
        <v>484.64909999999998</v>
      </c>
      <c r="C33" s="69">
        <v>9238000</v>
      </c>
      <c r="D33" s="70">
        <f t="shared" ref="D33:D38" si="4">C33/B33</f>
        <v>19061.213566681545</v>
      </c>
      <c r="E33" s="70">
        <v>554280</v>
      </c>
      <c r="F33" s="70">
        <v>30000</v>
      </c>
      <c r="G33" s="71">
        <f t="shared" ref="G33:G38" si="5">F33+E33+C33</f>
        <v>9822280</v>
      </c>
      <c r="H33">
        <f t="shared" ref="H33:H38" si="6">G33/B33</f>
        <v>20266.786836084088</v>
      </c>
      <c r="I33" s="13"/>
    </row>
    <row r="34" spans="1:11" x14ac:dyDescent="0.25">
      <c r="B34" s="69">
        <f>45.025*10.764</f>
        <v>484.64909999999998</v>
      </c>
      <c r="C34" s="17">
        <v>11600000</v>
      </c>
      <c r="D34">
        <f t="shared" si="4"/>
        <v>23934.842755304817</v>
      </c>
      <c r="E34">
        <v>696000</v>
      </c>
      <c r="F34" s="70">
        <v>30000</v>
      </c>
      <c r="G34" s="13">
        <f t="shared" si="5"/>
        <v>12326000</v>
      </c>
      <c r="H34">
        <f t="shared" si="6"/>
        <v>25432.83377602476</v>
      </c>
      <c r="I34" s="13"/>
    </row>
    <row r="35" spans="1:11" x14ac:dyDescent="0.25">
      <c r="D35" t="e">
        <f t="shared" si="4"/>
        <v>#DIV/0!</v>
      </c>
      <c r="E35">
        <v>1120000</v>
      </c>
      <c r="F35">
        <v>30000</v>
      </c>
      <c r="G35" s="13">
        <f t="shared" si="5"/>
        <v>1150000</v>
      </c>
      <c r="H35" t="e">
        <f t="shared" si="6"/>
        <v>#DIV/0!</v>
      </c>
      <c r="I35" t="e">
        <f>C35/A35</f>
        <v>#DIV/0!</v>
      </c>
      <c r="K35">
        <f>114.77*10.764</f>
        <v>1235.38428</v>
      </c>
    </row>
    <row r="36" spans="1:11" ht="15.75" x14ac:dyDescent="0.25">
      <c r="A36" s="15"/>
      <c r="D36" t="e">
        <f t="shared" si="4"/>
        <v>#DIV/0!</v>
      </c>
      <c r="E36">
        <v>889000</v>
      </c>
      <c r="F36">
        <v>30000</v>
      </c>
      <c r="G36" s="13">
        <f t="shared" si="5"/>
        <v>919000</v>
      </c>
      <c r="H36" t="e">
        <f t="shared" si="6"/>
        <v>#DIV/0!</v>
      </c>
    </row>
    <row r="37" spans="1:11" ht="15.75" x14ac:dyDescent="0.25">
      <c r="A37" s="15"/>
      <c r="B37" s="63"/>
      <c r="C37" s="63"/>
      <c r="D37" s="64" t="e">
        <f t="shared" si="4"/>
        <v>#DIV/0!</v>
      </c>
      <c r="E37" s="64">
        <v>735000</v>
      </c>
      <c r="F37" s="64">
        <v>30000</v>
      </c>
      <c r="G37" s="65">
        <f t="shared" si="5"/>
        <v>765000</v>
      </c>
      <c r="H37" s="64" t="e">
        <f t="shared" si="6"/>
        <v>#DIV/0!</v>
      </c>
    </row>
    <row r="38" spans="1:11" ht="15.75" x14ac:dyDescent="0.25">
      <c r="A38" s="15"/>
      <c r="D38" t="e">
        <f t="shared" si="4"/>
        <v>#DIV/0!</v>
      </c>
      <c r="E38">
        <v>960000</v>
      </c>
      <c r="F38" s="64">
        <v>30000</v>
      </c>
      <c r="G38" s="65">
        <f t="shared" si="5"/>
        <v>990000</v>
      </c>
      <c r="H38" s="64" t="e">
        <f t="shared" si="6"/>
        <v>#DIV/0!</v>
      </c>
    </row>
    <row r="39" spans="1:11" ht="15.75" x14ac:dyDescent="0.25">
      <c r="A39" s="15"/>
    </row>
    <row r="40" spans="1:11" ht="15.75" x14ac:dyDescent="0.25">
      <c r="A40" s="15"/>
    </row>
    <row r="41" spans="1:11" ht="15.75" x14ac:dyDescent="0.25">
      <c r="A41" s="15"/>
    </row>
    <row r="42" spans="1:11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BAA2-BF0D-4FDD-BE9A-8CEFC448128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FE4EE-7BEE-4CB1-840C-EDC1006B50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0B76-A82B-4923-B82C-495B190CB4A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2024-02-17T05:40:03Z</dcterms:modified>
</cp:coreProperties>
</file>