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ira Road (East)\Naresh Jain\"/>
    </mc:Choice>
  </mc:AlternateContent>
  <xr:revisionPtr revIDLastSave="0" documentId="13_ncr:1_{0CDD7CB2-03CE-4C63-9FB9-E6C1551C059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4" l="1"/>
  <c r="H28" i="4"/>
  <c r="G27" i="4" l="1"/>
  <c r="Q3" i="4" l="1"/>
  <c r="G31" i="4"/>
  <c r="C5" i="25" l="1"/>
  <c r="C4" i="25"/>
  <c r="C3" i="25"/>
  <c r="P2" i="4"/>
  <c r="B3" i="4"/>
  <c r="C3" i="4" s="1"/>
  <c r="D3" i="4" s="1"/>
  <c r="P4" i="4"/>
  <c r="Q5" i="4"/>
  <c r="Q6" i="4"/>
  <c r="B6" i="4" s="1"/>
  <c r="C6" i="4" s="1"/>
  <c r="P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<sst xmlns="http://schemas.openxmlformats.org/spreadsheetml/2006/main" count="131" uniqueCount="89">
  <si>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</si>
  <si>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</si>
  <si>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</si>
  <si>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</si>
  <si>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</si>
  <si>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</si>
  <si>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</si>
  <si>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</si>
  <si>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</si>
  <si>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</si>
  <si>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</si>
  <si>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</si>
  <si>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</si>
  <si>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</si>
  <si>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</si>
  <si>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</si>
  <si>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</si>
  <si>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</si>
  <si>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</si>
  <si>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</si>
  <si>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</si>
  <si>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</si>
  <si>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</si>
  <si>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</si>
  <si>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</si>
  <si>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</si>
  <si>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</si>
  <si>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</si>
  <si>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</si>
  <si>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</si>
  <si>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</si>
  <si>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</si>
  <si>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</si>
  <si>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</si>
  <si>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</si>
  <si>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</si>
  <si>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</si>
  <si>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</si>
  <si>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</si>
  <si>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</si>
  <si>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</si>
  <si>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</si>
  <si>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</si>
  <si>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</si>
  <si>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</si>
  <si>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</si>
  <si>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</si>
  <si>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</si>
  <si>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</si>
  <si>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</si>
  <si>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</si>
  <si>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</si>
  <si>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</si>
  <si>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</si>
  <si>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</si>
  <si>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</si>
  <si>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</si>
  <si>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</si>
  <si>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</si>
  <si>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</si>
  <si>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</si>
  <si>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</si>
  <si>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</si>
  <si>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</si>
  <si>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</si>
  <si>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</si>
  <si>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</si>
  <si>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</si>
  <si>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</si>
  <si>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</si>
  <si>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</si>
  <si>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</si>
  <si>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</si>
  <si>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</si>
  <si>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</si>
  <si>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</si>
  <si>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</si>
  <si>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</si>
  <si>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</si>
  <si>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</si>
  <si>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</si>
  <si>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</si>
  <si>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</si>
  <si>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23.02.2021</t>
  </si>
  <si>
    <t>ACA</t>
  </si>
  <si>
    <t>IGR-09.03.23</t>
  </si>
  <si>
    <t>MCA</t>
  </si>
  <si>
    <t>BALC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</si>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</sst>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43" fontId="4" fillId="0" borderId="9" xfId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58964E-FFED-44A4-8E88-3156E51D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8084EC-EE44-493E-9242-39D62861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56508-ED35-44F2-9306-05829EE9B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592845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D2A328-1B62-43A6-B352-132888B44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442445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89EAA7-450F-48C0-951C-256204D06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A2815B-DB5A-4486-BEE3-EC2AA0581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CB600-D72C-4CC6-81C6-98773623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15" sqref="P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305039.39499999996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334439.39499999996</v>
      </c>
      <c r="D9" s="63" t="s">
        <v>62</v>
      </c>
      <c r="E9" s="64">
        <f>C9/10.764</f>
        <v>31070.177907840949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2019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5</v>
      </c>
      <c r="D13" s="70">
        <f>D12-C13</f>
        <v>95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N35" sqref="N3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12400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9900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5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55</v>
      </c>
      <c r="D8" s="26">
        <v>2019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7.5</v>
      </c>
      <c r="D10" s="26"/>
      <c r="F10" s="19"/>
    </row>
    <row r="11" spans="1:6" x14ac:dyDescent="0.25">
      <c r="A11" s="16"/>
      <c r="B11" s="27"/>
      <c r="C11" s="28">
        <f>C10%</f>
        <v>7.4999999999999997E-2</v>
      </c>
      <c r="D11" s="28"/>
      <c r="F11" s="19"/>
    </row>
    <row r="12" spans="1:6" x14ac:dyDescent="0.25">
      <c r="A12" s="16" t="s">
        <v>21</v>
      </c>
      <c r="B12" s="20"/>
      <c r="C12" s="21">
        <f>C6*C11</f>
        <v>187.5</v>
      </c>
      <c r="D12" s="24"/>
      <c r="F12" s="19"/>
    </row>
    <row r="13" spans="1:6" x14ac:dyDescent="0.25">
      <c r="A13" s="16" t="s">
        <v>22</v>
      </c>
      <c r="B13" s="20"/>
      <c r="C13" s="21">
        <f>C6-C12</f>
        <v>2312.5</v>
      </c>
      <c r="D13" s="24"/>
      <c r="F13" s="19"/>
    </row>
    <row r="14" spans="1:6" x14ac:dyDescent="0.25">
      <c r="A14" s="16" t="s">
        <v>15</v>
      </c>
      <c r="B14" s="20"/>
      <c r="C14" s="21">
        <f>C5</f>
        <v>9900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12212.5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607</v>
      </c>
      <c r="D18" s="26"/>
      <c r="F18" s="19"/>
    </row>
    <row r="19" spans="1:6" x14ac:dyDescent="0.25">
      <c r="A19" s="16" t="s">
        <v>73</v>
      </c>
      <c r="B19" s="6"/>
      <c r="C19" s="32">
        <f>C18*C16</f>
        <v>7412987.5</v>
      </c>
      <c r="D19" s="33"/>
      <c r="E19" s="70"/>
      <c r="F19" s="34"/>
    </row>
    <row r="20" spans="1:6" x14ac:dyDescent="0.25">
      <c r="A20" s="16" t="s">
        <v>24</v>
      </c>
      <c r="C20" s="35">
        <f>C19*90%</f>
        <v>6671688.75</v>
      </c>
      <c r="D20" s="32"/>
      <c r="F20" s="19"/>
    </row>
    <row r="21" spans="1:6" x14ac:dyDescent="0.25">
      <c r="A21" s="16" t="s">
        <v>25</v>
      </c>
      <c r="C21" s="35">
        <f>C19*80%</f>
        <v>5930390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1517500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15443.723958333334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3" sqref="F3: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424</v>
      </c>
      <c r="C2" s="4">
        <f t="shared" ref="C2:C16" si="1">B2*1.2</f>
        <v>508.79999999999995</v>
      </c>
      <c r="D2" s="4">
        <f t="shared" ref="D2:D16" si="2">C2*1.2</f>
        <v>610.55999999999995</v>
      </c>
      <c r="E2" s="5">
        <f t="shared" ref="E2:E16" si="3">R2</f>
        <v>4950000</v>
      </c>
      <c r="F2" s="77">
        <f t="shared" ref="F2:F15" si="4">ROUND((E2/B2),0)</f>
        <v>11675</v>
      </c>
      <c r="G2" s="77">
        <f t="shared" ref="G2:G15" si="5">ROUND((E2/C2),0)</f>
        <v>9729</v>
      </c>
      <c r="H2" s="77">
        <f t="shared" ref="H2:H15" si="6">ROUND((E2/D2),0)</f>
        <v>8107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424</v>
      </c>
      <c r="R2" s="78">
        <v>4950000</v>
      </c>
      <c r="S2" s="78" t="s">
        <v>85</v>
      </c>
    </row>
    <row r="3" spans="1:19" x14ac:dyDescent="0.25">
      <c r="A3" s="4">
        <v>2</v>
      </c>
      <c r="B3" s="4">
        <f t="shared" si="0"/>
        <v>520.83333333333337</v>
      </c>
      <c r="C3" s="4">
        <f t="shared" si="1"/>
        <v>625</v>
      </c>
      <c r="D3" s="4">
        <f t="shared" si="2"/>
        <v>750</v>
      </c>
      <c r="E3" s="5">
        <f t="shared" si="3"/>
        <v>8000000</v>
      </c>
      <c r="F3" s="77">
        <f t="shared" si="4"/>
        <v>15360</v>
      </c>
      <c r="G3" s="77">
        <f t="shared" si="5"/>
        <v>12800</v>
      </c>
      <c r="H3" s="77">
        <f t="shared" si="6"/>
        <v>10667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625</v>
      </c>
      <c r="Q3" s="7">
        <f t="shared" ref="Q3:Q10" si="10">P3/1.2</f>
        <v>520.83333333333337</v>
      </c>
      <c r="R3" s="78">
        <v>8000000</v>
      </c>
      <c r="S3" s="2"/>
    </row>
    <row r="4" spans="1:19" x14ac:dyDescent="0.25">
      <c r="A4" s="4">
        <v>3</v>
      </c>
      <c r="B4" s="4">
        <f t="shared" si="0"/>
        <v>550</v>
      </c>
      <c r="C4" s="4">
        <f t="shared" si="1"/>
        <v>660</v>
      </c>
      <c r="D4" s="4">
        <f t="shared" si="2"/>
        <v>792</v>
      </c>
      <c r="E4" s="5">
        <f t="shared" si="3"/>
        <v>6000000</v>
      </c>
      <c r="F4" s="4">
        <f t="shared" si="4"/>
        <v>10909</v>
      </c>
      <c r="G4" s="4">
        <f t="shared" si="5"/>
        <v>9091</v>
      </c>
      <c r="H4" s="4">
        <f t="shared" si="6"/>
        <v>7576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550</v>
      </c>
      <c r="R4" s="2">
        <v>6000000</v>
      </c>
      <c r="S4" s="2"/>
    </row>
    <row r="5" spans="1:19" x14ac:dyDescent="0.25">
      <c r="A5" s="4">
        <v>4</v>
      </c>
      <c r="B5" s="4">
        <f t="shared" si="0"/>
        <v>520.83333333333337</v>
      </c>
      <c r="C5" s="4">
        <f t="shared" si="1"/>
        <v>625</v>
      </c>
      <c r="D5" s="4">
        <f t="shared" si="2"/>
        <v>750</v>
      </c>
      <c r="E5" s="5">
        <f t="shared" si="3"/>
        <v>6500000</v>
      </c>
      <c r="F5" s="77">
        <f t="shared" si="4"/>
        <v>12480</v>
      </c>
      <c r="G5" s="77">
        <f t="shared" si="5"/>
        <v>10400</v>
      </c>
      <c r="H5" s="77">
        <f t="shared" si="6"/>
        <v>8667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625</v>
      </c>
      <c r="Q5" s="7">
        <f t="shared" si="10"/>
        <v>520.83333333333337</v>
      </c>
      <c r="R5" s="78">
        <v>6500000</v>
      </c>
      <c r="S5" s="2"/>
    </row>
    <row r="6" spans="1:19" x14ac:dyDescent="0.25">
      <c r="A6" s="4">
        <v>5</v>
      </c>
      <c r="B6" s="4">
        <f t="shared" si="0"/>
        <v>583.33333333333337</v>
      </c>
      <c r="C6" s="4">
        <f t="shared" si="1"/>
        <v>700</v>
      </c>
      <c r="D6" s="4">
        <f t="shared" si="2"/>
        <v>840</v>
      </c>
      <c r="E6" s="5">
        <f t="shared" si="3"/>
        <v>7500000</v>
      </c>
      <c r="F6" s="77">
        <f t="shared" si="4"/>
        <v>12857</v>
      </c>
      <c r="G6" s="77">
        <f t="shared" si="5"/>
        <v>10714</v>
      </c>
      <c r="H6" s="77">
        <f t="shared" si="6"/>
        <v>8929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700</v>
      </c>
      <c r="Q6" s="7">
        <f t="shared" si="10"/>
        <v>583.33333333333337</v>
      </c>
      <c r="R6" s="78">
        <v>7500000</v>
      </c>
      <c r="S6" s="2"/>
    </row>
    <row r="7" spans="1:19" x14ac:dyDescent="0.25">
      <c r="A7" s="4">
        <v>6</v>
      </c>
      <c r="B7" s="4">
        <f t="shared" si="0"/>
        <v>700</v>
      </c>
      <c r="C7" s="4">
        <f t="shared" si="1"/>
        <v>840</v>
      </c>
      <c r="D7" s="4">
        <f t="shared" si="2"/>
        <v>1008</v>
      </c>
      <c r="E7" s="5">
        <f t="shared" si="3"/>
        <v>7500000</v>
      </c>
      <c r="F7" s="4">
        <f t="shared" si="4"/>
        <v>10714</v>
      </c>
      <c r="G7" s="4">
        <f t="shared" si="5"/>
        <v>8929</v>
      </c>
      <c r="H7" s="4">
        <f t="shared" si="6"/>
        <v>7440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700</v>
      </c>
      <c r="R7" s="2">
        <v>7500000</v>
      </c>
      <c r="S7" s="2"/>
    </row>
    <row r="8" spans="1:19" x14ac:dyDescent="0.25">
      <c r="A8" s="4">
        <v>7</v>
      </c>
      <c r="B8" s="4">
        <f t="shared" si="0"/>
        <v>800</v>
      </c>
      <c r="C8" s="4">
        <f t="shared" si="1"/>
        <v>960</v>
      </c>
      <c r="D8" s="4">
        <f t="shared" si="2"/>
        <v>1152</v>
      </c>
      <c r="E8" s="5">
        <f t="shared" si="3"/>
        <v>9600000</v>
      </c>
      <c r="F8" s="77">
        <f t="shared" si="4"/>
        <v>12000</v>
      </c>
      <c r="G8" s="77">
        <f t="shared" si="5"/>
        <v>10000</v>
      </c>
      <c r="H8" s="77">
        <f t="shared" si="6"/>
        <v>8333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960</v>
      </c>
      <c r="Q8" s="7">
        <f t="shared" si="10"/>
        <v>800</v>
      </c>
      <c r="R8" s="78">
        <v>9600000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6" t="s">
        <v>86</v>
      </c>
      <c r="G25" s="76">
        <v>573</v>
      </c>
    </row>
    <row r="26" spans="1:19" s="10" customFormat="1" x14ac:dyDescent="0.25">
      <c r="F26" s="76" t="s">
        <v>87</v>
      </c>
      <c r="G26" s="76">
        <v>81</v>
      </c>
    </row>
    <row r="27" spans="1:19" s="10" customFormat="1" x14ac:dyDescent="0.25">
      <c r="F27" s="76" t="s">
        <v>88</v>
      </c>
      <c r="G27" s="76">
        <f>G25+G26</f>
        <v>654</v>
      </c>
    </row>
    <row r="28" spans="1:19" s="10" customFormat="1" x14ac:dyDescent="0.25">
      <c r="C28" s="72" t="s">
        <v>74</v>
      </c>
      <c r="D28" s="72" t="s">
        <v>83</v>
      </c>
      <c r="F28" s="76" t="s">
        <v>84</v>
      </c>
      <c r="G28" s="76">
        <v>607</v>
      </c>
      <c r="H28" s="10">
        <f>G27-G28</f>
        <v>47</v>
      </c>
      <c r="I28" s="10">
        <v>8000000</v>
      </c>
      <c r="R28" s="10">
        <v>960</v>
      </c>
    </row>
    <row r="29" spans="1:19" s="10" customFormat="1" x14ac:dyDescent="0.25">
      <c r="C29" s="72" t="s">
        <v>1</v>
      </c>
      <c r="D29" s="72">
        <v>6000000</v>
      </c>
      <c r="F29" s="57" t="s">
        <v>71</v>
      </c>
      <c r="G29" s="57">
        <v>667</v>
      </c>
      <c r="H29" s="10">
        <f>G29/G28</f>
        <v>1.098846787479407</v>
      </c>
      <c r="I29" s="10">
        <f>I28/G28</f>
        <v>13179.571663920922</v>
      </c>
    </row>
    <row r="30" spans="1:19" s="10" customFormat="1" x14ac:dyDescent="0.25">
      <c r="F30" s="57" t="s">
        <v>72</v>
      </c>
      <c r="G30" s="57">
        <v>17000</v>
      </c>
    </row>
    <row r="31" spans="1:19" s="10" customFormat="1" x14ac:dyDescent="0.25">
      <c r="C31" s="74"/>
      <c r="D31" s="74"/>
      <c r="F31" s="74" t="s">
        <v>73</v>
      </c>
      <c r="G31" s="74">
        <f>G28*G30</f>
        <v>10319000</v>
      </c>
      <c r="H31" s="10">
        <f>G31/D29</f>
        <v>1.7198333333333333</v>
      </c>
    </row>
    <row r="32" spans="1:19" s="10" customFormat="1" x14ac:dyDescent="0.25">
      <c r="C32" s="74"/>
      <c r="D32" s="74"/>
      <c r="F32" s="74" t="s">
        <v>24</v>
      </c>
      <c r="G32" s="74">
        <f>G31*90%</f>
        <v>9287100</v>
      </c>
    </row>
    <row r="33" spans="3:7" s="10" customFormat="1" x14ac:dyDescent="0.25">
      <c r="C33" s="74"/>
      <c r="D33" s="74"/>
      <c r="F33" s="74" t="s">
        <v>25</v>
      </c>
      <c r="G33" s="74">
        <f>G31*80%</f>
        <v>8255200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2024-02-22T06:00:30Z</dcterms:modified>
</cp:coreProperties>
</file>