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5C0B80A-ACF7-419F-AD25-A77943E95E0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3" i="5" l="1"/>
  <c r="I17" i="5"/>
  <c r="G39" i="5"/>
  <c r="B9" i="5"/>
  <c r="J9" i="5"/>
  <c r="I32" i="5"/>
  <c r="I33" i="5" l="1"/>
  <c r="I36" i="5"/>
  <c r="J44" i="5"/>
  <c r="K44" i="5" s="1"/>
  <c r="G44" i="5"/>
  <c r="J43" i="5"/>
  <c r="K43" i="5" s="1"/>
  <c r="G43" i="5"/>
  <c r="L9" i="5"/>
  <c r="G40" i="5"/>
  <c r="B19" i="5" l="1"/>
  <c r="I35" i="5"/>
  <c r="I34" i="5"/>
  <c r="J42" i="5"/>
  <c r="K42" i="5" s="1"/>
  <c r="G42" i="5"/>
  <c r="J41" i="5"/>
  <c r="G41" i="5"/>
  <c r="M40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B8" i="5" s="1"/>
  <c r="L39" i="5" l="1"/>
  <c r="N39" i="5"/>
  <c r="K41" i="5"/>
  <c r="L41" i="5"/>
  <c r="B13" i="5"/>
  <c r="B14" i="5" s="1"/>
  <c r="B15" i="5" s="1"/>
  <c r="B20" i="5" s="1"/>
  <c r="B25" i="5" s="1"/>
  <c r="K39" i="5"/>
  <c r="K40" i="5"/>
  <c r="B21" i="5" l="1"/>
  <c r="B22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<sst xmlns="http://schemas.openxmlformats.org/spreadsheetml/2006/main" count="26" uniqueCount="26">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</sst>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553208</xdr:colOff>
      <xdr:row>39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10DF6D-D297-43BB-A7E0-E85F97627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30008" cy="745911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496050</xdr:colOff>
      <xdr:row>41</xdr:row>
      <xdr:rowOff>105853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06F366-640D-4EA5-8A55-95A8A1FA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372850" cy="7725853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34</xdr:col>
      <xdr:colOff>248961</xdr:colOff>
      <xdr:row>40</xdr:row>
      <xdr:rowOff>143932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C16915-6AEC-4060-BB6C-6064B49DF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190500"/>
          <a:ext cx="9392961" cy="7573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EC5650-3D4E-406A-A93E-0B55A7CAB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BE692-33DB-486D-B109-2559A538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40</xdr:col>
      <xdr:colOff>40318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6EE094-36A9-4E9A-AF06-C55714E39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0"/>
          <a:ext cx="15889918" cy="8259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430812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5773C5-9152-44D1-974A-16256D93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70812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4"/>
  <sheetViews>
    <sheetView tabSelected="1" topLeftCell="A4" workbookViewId="0">
      <selection activeCell="F23" sqref="F23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2004</v>
      </c>
      <c r="C6" s="4"/>
      <c r="D6" s="3"/>
      <c r="I6" s="3">
        <v>2004</v>
      </c>
      <c r="J6" s="3">
        <v>2024</v>
      </c>
      <c r="K6" s="3">
        <f>J6-I6</f>
        <v>20</v>
      </c>
      <c r="L6" s="3">
        <f>K6-60</f>
        <v>-40</v>
      </c>
    </row>
    <row r="7" spans="1:12" ht="16.5" x14ac:dyDescent="0.3">
      <c r="A7" s="4" t="s">
        <v>6</v>
      </c>
      <c r="B7" s="4">
        <f>B5-B6</f>
        <v>20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-40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215*2500</f>
        <v>537500</v>
      </c>
      <c r="C9" s="8"/>
      <c r="D9" s="7"/>
      <c r="H9" s="12"/>
      <c r="I9" s="13"/>
      <c r="J9" s="13">
        <f>19.98*10.764</f>
        <v>215.06471999999999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/>
      <c r="J10" s="13"/>
      <c r="K10" s="13"/>
    </row>
    <row r="11" spans="1:12" ht="16.5" x14ac:dyDescent="0.3">
      <c r="A11" s="4"/>
      <c r="B11" s="4"/>
      <c r="C11" s="4"/>
      <c r="D11" s="3"/>
      <c r="H11" s="12"/>
      <c r="I11" s="13"/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30</v>
      </c>
      <c r="C13" s="4"/>
      <c r="D13" s="3"/>
    </row>
    <row r="14" spans="1:12" ht="16.5" x14ac:dyDescent="0.3">
      <c r="A14" s="4"/>
      <c r="B14" s="9">
        <f>B13%</f>
        <v>0.3</v>
      </c>
      <c r="C14" s="9"/>
      <c r="D14" s="18"/>
    </row>
    <row r="15" spans="1:12" ht="16.5" x14ac:dyDescent="0.3">
      <c r="A15" s="4" t="s">
        <v>11</v>
      </c>
      <c r="B15" s="8">
        <f>ROUND((B9*B14),0)</f>
        <v>161250</v>
      </c>
      <c r="C15" s="8"/>
      <c r="D15" s="8"/>
      <c r="I15" t="s">
        <v>25</v>
      </c>
    </row>
    <row r="16" spans="1:12" ht="16.5" x14ac:dyDescent="0.3">
      <c r="A16" s="4"/>
      <c r="B16" s="8"/>
      <c r="C16" s="8"/>
      <c r="D16" s="8"/>
      <c r="I16">
        <v>112</v>
      </c>
      <c r="J16">
        <v>32</v>
      </c>
    </row>
    <row r="17" spans="1:9" ht="16.5" x14ac:dyDescent="0.3">
      <c r="A17" s="4" t="s">
        <v>2</v>
      </c>
      <c r="B17" s="8">
        <v>215</v>
      </c>
      <c r="C17" s="8"/>
      <c r="D17" s="7"/>
      <c r="I17">
        <f>J9/I16</f>
        <v>1.9202207142857142</v>
      </c>
    </row>
    <row r="18" spans="1:9" ht="16.5" x14ac:dyDescent="0.3">
      <c r="A18" s="4" t="s">
        <v>22</v>
      </c>
      <c r="B18" s="4">
        <v>15000</v>
      </c>
      <c r="C18" s="4"/>
      <c r="D18" s="3"/>
    </row>
    <row r="19" spans="1:9" ht="16.5" x14ac:dyDescent="0.3">
      <c r="A19" s="4" t="s">
        <v>12</v>
      </c>
      <c r="B19" s="8">
        <f>B18*B17</f>
        <v>3225000</v>
      </c>
      <c r="C19" s="8"/>
      <c r="D19" s="7"/>
    </row>
    <row r="20" spans="1:9" ht="16.5" x14ac:dyDescent="0.3">
      <c r="A20" s="10" t="s">
        <v>13</v>
      </c>
      <c r="B20" s="11">
        <f>B19-B15</f>
        <v>3063750</v>
      </c>
      <c r="C20" s="19"/>
      <c r="D20" s="19"/>
    </row>
    <row r="21" spans="1:9" ht="16.5" x14ac:dyDescent="0.3">
      <c r="A21" s="10" t="s">
        <v>14</v>
      </c>
      <c r="B21" s="11">
        <f>B20*0.9</f>
        <v>2757375</v>
      </c>
      <c r="C21" s="19"/>
      <c r="D21" s="19"/>
    </row>
    <row r="22" spans="1:9" ht="16.5" x14ac:dyDescent="0.3">
      <c r="A22" s="10" t="s">
        <v>15</v>
      </c>
      <c r="B22" s="11">
        <f>B20*0.8</f>
        <v>2451000</v>
      </c>
      <c r="C22" s="19"/>
      <c r="D22" s="19"/>
    </row>
    <row r="23" spans="1:9" ht="16.5" x14ac:dyDescent="0.3">
      <c r="A23" s="10" t="s">
        <v>16</v>
      </c>
      <c r="B23" s="11">
        <f>B20*0.035/12</f>
        <v>8935.9375000000018</v>
      </c>
      <c r="C23" s="19"/>
      <c r="D23" s="19"/>
    </row>
    <row r="25" spans="1:9" x14ac:dyDescent="0.25">
      <c r="B25" s="1">
        <f>B20/215</f>
        <v>14250</v>
      </c>
    </row>
    <row r="26" spans="1:9" x14ac:dyDescent="0.25">
      <c r="B26" s="1"/>
    </row>
    <row r="30" spans="1:9" x14ac:dyDescent="0.25">
      <c r="E30" t="s">
        <v>17</v>
      </c>
    </row>
    <row r="31" spans="1:9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9" x14ac:dyDescent="0.25">
      <c r="D32" s="3">
        <v>325</v>
      </c>
      <c r="E32" s="5"/>
      <c r="F32" s="3">
        <v>5200000</v>
      </c>
      <c r="G32" s="3" t="e">
        <f t="shared" ref="G32:G37" si="0">F32/E32</f>
        <v>#DIV/0!</v>
      </c>
      <c r="H32" s="3">
        <f t="shared" ref="H32:H37" si="1">F32/D32</f>
        <v>16000</v>
      </c>
      <c r="I32" s="3" t="e">
        <f>D32/E32</f>
        <v>#DIV/0!</v>
      </c>
    </row>
    <row r="33" spans="4:14" x14ac:dyDescent="0.25">
      <c r="D33" s="3">
        <v>200</v>
      </c>
      <c r="E33" s="5"/>
      <c r="F33" s="3">
        <v>2500000</v>
      </c>
      <c r="G33" s="3" t="e">
        <f t="shared" si="0"/>
        <v>#DIV/0!</v>
      </c>
      <c r="H33" s="3" t="e">
        <f>G33/1.2</f>
        <v>#DIV/0!</v>
      </c>
      <c r="I33" s="3">
        <f>F33/D33</f>
        <v>12500</v>
      </c>
    </row>
    <row r="34" spans="4:14" x14ac:dyDescent="0.25">
      <c r="D34" s="3">
        <v>300</v>
      </c>
      <c r="E34" s="5">
        <v>210</v>
      </c>
      <c r="F34" s="7">
        <v>3500000</v>
      </c>
      <c r="G34" s="3">
        <f t="shared" si="0"/>
        <v>16666.666666666668</v>
      </c>
      <c r="H34" s="3">
        <f t="shared" si="1"/>
        <v>11666.666666666666</v>
      </c>
      <c r="I34" s="3">
        <f>D34/E34</f>
        <v>1.4285714285714286</v>
      </c>
    </row>
    <row r="35" spans="4:14" x14ac:dyDescent="0.25">
      <c r="D35" s="3"/>
      <c r="E35" s="5"/>
      <c r="F35" s="7"/>
      <c r="G35" s="6" t="e">
        <f t="shared" si="0"/>
        <v>#DIV/0!</v>
      </c>
      <c r="H35" s="6" t="e">
        <f t="shared" si="1"/>
        <v>#DIV/0!</v>
      </c>
      <c r="I35" s="3" t="e">
        <f>D35/E35</f>
        <v>#DIV/0!</v>
      </c>
    </row>
    <row r="36" spans="4:14" x14ac:dyDescent="0.25">
      <c r="D36" s="3"/>
      <c r="E36" s="6"/>
      <c r="F36" s="6"/>
      <c r="G36" s="6" t="e">
        <f t="shared" si="0"/>
        <v>#DIV/0!</v>
      </c>
      <c r="H36" s="6" t="e">
        <f t="shared" si="1"/>
        <v>#DIV/0!</v>
      </c>
      <c r="I36" s="3" t="e">
        <f>D36/E36</f>
        <v>#DIV/0!</v>
      </c>
    </row>
    <row r="37" spans="4:14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4" x14ac:dyDescent="0.25">
      <c r="E38" t="s">
        <v>21</v>
      </c>
    </row>
    <row r="39" spans="4:14" x14ac:dyDescent="0.25">
      <c r="D39" s="3">
        <v>240</v>
      </c>
      <c r="E39" s="3">
        <v>240</v>
      </c>
      <c r="F39" s="2">
        <v>2950000</v>
      </c>
      <c r="G39" s="3">
        <f>F39/E39</f>
        <v>12291.666666666666</v>
      </c>
      <c r="H39">
        <v>206500</v>
      </c>
      <c r="I39">
        <v>29500</v>
      </c>
      <c r="J39" s="3">
        <f t="shared" ref="J39:J44" si="2">I39+H39+F39</f>
        <v>3186000</v>
      </c>
      <c r="K39" s="3">
        <f t="shared" ref="K39:K44" si="3">J39/E39</f>
        <v>13275</v>
      </c>
      <c r="L39" s="7">
        <f>J39/D39</f>
        <v>13275</v>
      </c>
      <c r="M39" s="3"/>
      <c r="N39">
        <f>J39/D39</f>
        <v>13275</v>
      </c>
    </row>
    <row r="40" spans="4:14" x14ac:dyDescent="0.25">
      <c r="D40" s="3"/>
      <c r="E40" s="2">
        <v>215</v>
      </c>
      <c r="F40" s="2">
        <v>2500000</v>
      </c>
      <c r="G40" s="3">
        <f t="shared" ref="G39:G44" si="4">F40/E40</f>
        <v>11627.906976744185</v>
      </c>
      <c r="H40">
        <v>175000</v>
      </c>
      <c r="I40">
        <v>25000</v>
      </c>
      <c r="J40" s="3">
        <f t="shared" si="2"/>
        <v>2700000</v>
      </c>
      <c r="K40" s="3">
        <f t="shared" si="3"/>
        <v>12558.139534883721</v>
      </c>
      <c r="L40" s="7" t="e">
        <f>J40/D40</f>
        <v>#DIV/0!</v>
      </c>
      <c r="M40" s="3" t="e">
        <f>F40/D40</f>
        <v>#DIV/0!</v>
      </c>
    </row>
    <row r="41" spans="4:14" x14ac:dyDescent="0.25">
      <c r="D41" s="3"/>
      <c r="E41" s="3"/>
      <c r="F41" s="3"/>
      <c r="G41" s="3" t="e">
        <f t="shared" si="4"/>
        <v>#DIV/0!</v>
      </c>
      <c r="H41" s="3">
        <v>51000</v>
      </c>
      <c r="I41" s="3">
        <v>30000</v>
      </c>
      <c r="J41" s="3">
        <f t="shared" si="2"/>
        <v>81000</v>
      </c>
      <c r="K41" s="3" t="e">
        <f t="shared" si="3"/>
        <v>#DIV/0!</v>
      </c>
      <c r="L41" s="3" t="e">
        <f>J41/D41</f>
        <v>#DIV/0!</v>
      </c>
      <c r="M41" s="3"/>
    </row>
    <row r="42" spans="4:14" x14ac:dyDescent="0.25">
      <c r="D42" s="3"/>
      <c r="E42" s="3"/>
      <c r="F42" s="3"/>
      <c r="G42" s="3" t="e">
        <f t="shared" si="4"/>
        <v>#DIV/0!</v>
      </c>
      <c r="H42" s="3">
        <v>726000</v>
      </c>
      <c r="I42" s="3">
        <v>30000</v>
      </c>
      <c r="J42" s="3">
        <f t="shared" si="2"/>
        <v>756000</v>
      </c>
      <c r="K42" s="3" t="e">
        <f t="shared" si="3"/>
        <v>#DIV/0!</v>
      </c>
      <c r="L42" s="3"/>
      <c r="M42" s="3"/>
    </row>
    <row r="43" spans="4:14" x14ac:dyDescent="0.25">
      <c r="G43" s="3" t="e">
        <f t="shared" si="4"/>
        <v>#DIV/0!</v>
      </c>
      <c r="H43">
        <v>1200000</v>
      </c>
      <c r="I43" s="3">
        <v>30000</v>
      </c>
      <c r="J43" s="3">
        <f t="shared" si="2"/>
        <v>1230000</v>
      </c>
      <c r="K43" s="3" t="e">
        <f t="shared" si="3"/>
        <v>#DIV/0!</v>
      </c>
    </row>
    <row r="44" spans="4:14" x14ac:dyDescent="0.25">
      <c r="G44" s="20" t="e">
        <f t="shared" si="4"/>
        <v>#DIV/0!</v>
      </c>
      <c r="H44">
        <v>900000</v>
      </c>
      <c r="I44" s="3">
        <v>30000</v>
      </c>
      <c r="J44" s="3">
        <f t="shared" si="2"/>
        <v>930000</v>
      </c>
      <c r="K44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>
      <selection activeCell="T2" sqref="T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O1"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2024-02-16T10:03:06Z</dcterms:modified>
</cp:coreProperties>
</file>