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Vaibhav Balaram Sawant  - SBI\"/>
    </mc:Choice>
  </mc:AlternateContent>
  <xr:revisionPtr revIDLastSave="0" documentId="13_ncr:1_{ACAEEF3F-875B-494B-B6E7-73396ED2427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1" i="4" l="1"/>
  <c r="N47" i="17"/>
  <c r="F39" i="4"/>
  <c r="F38" i="4"/>
  <c r="F37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Q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B21" i="4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<sst xmlns="http://schemas.openxmlformats.org/spreadsheetml/2006/main" count="51" uniqueCount="45">
  <si>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</si>
  <si>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</si>
  <si>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</si>
  <si>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</si>
  <si>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</si>
  <si>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</si>
  <si>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</si>
  <si>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</si>
  <si>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</si>
  <si>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</si>
  <si>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</si>
  <si>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</si>
  <si>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</si>
  <si>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</si>
  <si>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</si>
  <si>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</si>
  <si>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</si>
  <si>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</si>
  <si>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</si>
  <si>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</si>
  <si>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</si>
  <si>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</si>
  <si>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</si>
  <si>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</si>
  <si>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</si>
  <si>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</si>
  <si>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</si>
  <si>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</si>
  <si>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</si>
  <si>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</si>
  <si>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</si>
  <si>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</si>
  <si>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</si>
  <si>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</si>
  <si>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</si>
  <si>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</si>
  <si>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</si>
  <si>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</si>
  <si>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</si>
  <si>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Belapur )  - VAIBHAV BALARAM SAWANT</t>
  </si>
  <si>
    <t>Agree CA</t>
  </si>
  <si>
    <t xml:space="preserve">Terrace </t>
  </si>
  <si>
    <t>2023 - Same Bldg</t>
  </si>
  <si>
    <t>FMV / RV</t>
  </si>
  <si>
    <t>As per Part BCC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</si>
</sst>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440679</xdr:colOff>
      <xdr:row>37</xdr:row>
      <xdr:rowOff>143815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72D84A-063A-491F-91E2-FD119CFE3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19079" cy="67351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0</xdr:rowOff>
    </xdr:from>
    <xdr:to>
      <xdr:col>30</xdr:col>
      <xdr:colOff>478731</xdr:colOff>
      <xdr:row>39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AB9092-2069-4D9D-8E59-27F2B95D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0" y="0"/>
          <a:ext cx="17776131" cy="7516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20</xdr:col>
      <xdr:colOff>535091</xdr:colOff>
      <xdr:row>48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4215BC-8F62-4CCE-A3E5-3673D5DB4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117491" cy="8164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422936</xdr:colOff>
      <xdr:row>17</xdr:row>
      <xdr:rowOff>9526</xdr:rowOff>
    </xdr:from>
    <xdr:to>
      <xdr:col>27</xdr:col>
      <xdr:colOff>19049</xdr:colOff>
      <xdr:row>51</xdr:row>
      <xdr:rowOff>161926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FEA85D-08B9-4581-98F1-C732F2C8C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2136" y="3248026"/>
          <a:ext cx="14836113" cy="6629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A15B34-87CB-4365-821E-FA4939A43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62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458368</xdr:colOff>
      <xdr:row>7</xdr:row>
      <xdr:rowOff>1</xdr:rowOff>
    </xdr:from>
    <xdr:to>
      <xdr:col>29</xdr:col>
      <xdr:colOff>419099</xdr:colOff>
      <xdr:row>42</xdr:row>
      <xdr:rowOff>114301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071961-B255-4754-BC99-9D2C56479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7168" y="1333501"/>
          <a:ext cx="15810331" cy="6781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296592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F07049-B51B-4B6D-8843-9F8771956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40592" cy="8907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248961</xdr:colOff>
      <xdr:row>47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ED107F-A807-40D1-A3D4-241851250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92961" cy="89261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326363</xdr:colOff>
      <xdr:row>36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DD95B3-2F35-4736-85D2-B5755A47F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04763" cy="67351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307225</xdr:colOff>
      <xdr:row>39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6C9B6B-06EC-48B4-9B99-C7610D987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376025" cy="7335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C19" zoomScaleNormal="100" workbookViewId="0">
      <selection activeCell="W47" sqref="W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6.57031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6.8554687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323</v>
      </c>
      <c r="C3" s="44">
        <f>B3*1.2</f>
        <v>387.59999999999997</v>
      </c>
      <c r="D3" s="44">
        <f t="shared" ref="D3:D14" si="2">C3*1.2</f>
        <v>465.11999999999995</v>
      </c>
      <c r="E3" s="45">
        <f t="shared" ref="E3:E14" si="3">R3</f>
        <v>2160000</v>
      </c>
      <c r="F3" s="44">
        <f t="shared" ref="F3:F14" si="4">ROUND((E3/B3),0)</f>
        <v>6687</v>
      </c>
      <c r="G3" s="44">
        <f t="shared" ref="G3:G14" si="5">ROUND((E3/C3),0)</f>
        <v>5573</v>
      </c>
      <c r="H3" s="44">
        <f t="shared" ref="H3:H14" si="6">ROUND((E3/D3),0)</f>
        <v>4644</v>
      </c>
      <c r="I3" s="44" t="e">
        <f>#REF!</f>
        <v>#REF!</v>
      </c>
      <c r="J3" s="44" t="str">
        <f t="shared" ref="J3:J14" si="7">S3</f>
        <v>2023 - Same Bldg</v>
      </c>
      <c r="O3" s="46">
        <v>0</v>
      </c>
      <c r="P3" s="46">
        <f t="shared" ref="P3:Q14" si="8">O3/1.2</f>
        <v>0</v>
      </c>
      <c r="Q3" s="46">
        <v>323</v>
      </c>
      <c r="R3" s="47">
        <v>2160000</v>
      </c>
      <c r="S3" s="46" t="s">
        <v>42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323</v>
      </c>
      <c r="C4" s="44">
        <f t="shared" ref="C4:C9" si="11">B4*1.2</f>
        <v>387.59999999999997</v>
      </c>
      <c r="D4" s="44">
        <f t="shared" ref="D4:D9" si="12">C4*1.2</f>
        <v>465.11999999999995</v>
      </c>
      <c r="E4" s="45">
        <f t="shared" ref="E4:E9" si="13">R4</f>
        <v>2650000</v>
      </c>
      <c r="F4" s="44">
        <f t="shared" ref="F4:F9" si="14">ROUND((E4/B4),0)</f>
        <v>8204</v>
      </c>
      <c r="G4" s="44">
        <f t="shared" ref="G4:G9" si="15">ROUND((E4/C4),0)</f>
        <v>6837</v>
      </c>
      <c r="H4" s="44">
        <f t="shared" ref="H4:H9" si="16">ROUND((E4/D4),0)</f>
        <v>5697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323</v>
      </c>
      <c r="R4" s="47">
        <v>2650000</v>
      </c>
    </row>
    <row r="5" spans="1:20" x14ac:dyDescent="0.25">
      <c r="A5" s="4">
        <f t="shared" si="9"/>
        <v>0</v>
      </c>
      <c r="B5" s="4">
        <f t="shared" si="10"/>
        <v>359</v>
      </c>
      <c r="C5" s="4">
        <f t="shared" si="11"/>
        <v>430.8</v>
      </c>
      <c r="D5" s="4">
        <f t="shared" si="12"/>
        <v>516.96</v>
      </c>
      <c r="E5" s="5">
        <f t="shared" si="13"/>
        <v>2650000</v>
      </c>
      <c r="F5" s="9">
        <f t="shared" si="14"/>
        <v>7382</v>
      </c>
      <c r="G5" s="9">
        <f t="shared" si="15"/>
        <v>6151</v>
      </c>
      <c r="H5" s="9">
        <f t="shared" si="16"/>
        <v>5126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359</v>
      </c>
      <c r="R5" s="2">
        <v>2650000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4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512.5</v>
      </c>
      <c r="C16" s="4">
        <f>B16*1.2</f>
        <v>615</v>
      </c>
      <c r="D16" s="4">
        <f t="shared" ref="D16:D28" si="34">C16*1.2</f>
        <v>738</v>
      </c>
      <c r="E16" s="5">
        <f t="shared" ref="E16:E28" si="35">R16</f>
        <v>2200000</v>
      </c>
      <c r="F16" s="9">
        <f t="shared" ref="F16:F28" si="36">ROUND((E16/B16),0)</f>
        <v>4293</v>
      </c>
      <c r="G16" s="9">
        <f t="shared" ref="G16:G28" si="37">ROUND((E16/C16),0)</f>
        <v>3577</v>
      </c>
      <c r="H16" s="9">
        <f t="shared" ref="H16:H28" si="38">ROUND((E16/D16),0)</f>
        <v>2981</v>
      </c>
      <c r="I16" s="4" t="e">
        <f>#REF!</f>
        <v>#REF!</v>
      </c>
      <c r="J16" s="4">
        <f t="shared" ref="J16:J28" si="39">S16</f>
        <v>0</v>
      </c>
      <c r="O16">
        <v>0</v>
      </c>
      <c r="P16">
        <v>615</v>
      </c>
      <c r="Q16">
        <f t="shared" ref="P16:Q28" si="40">P16/1.2</f>
        <v>512.5</v>
      </c>
      <c r="R16" s="2">
        <v>2200000</v>
      </c>
    </row>
    <row r="17" spans="1:24" x14ac:dyDescent="0.25">
      <c r="A17" s="4">
        <f t="shared" si="32"/>
        <v>0</v>
      </c>
      <c r="B17" s="4">
        <f t="shared" si="33"/>
        <v>323</v>
      </c>
      <c r="C17" s="4">
        <f t="shared" ref="C17:C28" si="41">B17*1.2</f>
        <v>387.59999999999997</v>
      </c>
      <c r="D17" s="4">
        <f t="shared" si="34"/>
        <v>465.11999999999995</v>
      </c>
      <c r="E17" s="5">
        <f t="shared" si="35"/>
        <v>1800000</v>
      </c>
      <c r="F17" s="9">
        <f t="shared" si="36"/>
        <v>5573</v>
      </c>
      <c r="G17" s="9">
        <f t="shared" si="37"/>
        <v>4644</v>
      </c>
      <c r="H17" s="9">
        <f t="shared" si="38"/>
        <v>3870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323</v>
      </c>
      <c r="R17" s="2">
        <v>1800000</v>
      </c>
    </row>
    <row r="18" spans="1:24" x14ac:dyDescent="0.25">
      <c r="A18" s="4">
        <f t="shared" si="32"/>
        <v>0</v>
      </c>
      <c r="B18" s="4">
        <f t="shared" si="33"/>
        <v>445</v>
      </c>
      <c r="C18" s="4">
        <f t="shared" si="41"/>
        <v>534</v>
      </c>
      <c r="D18" s="4">
        <f t="shared" si="34"/>
        <v>640.79999999999995</v>
      </c>
      <c r="E18" s="5">
        <f t="shared" si="35"/>
        <v>2600000</v>
      </c>
      <c r="F18" s="9">
        <f t="shared" si="36"/>
        <v>5843</v>
      </c>
      <c r="G18" s="9">
        <f t="shared" si="37"/>
        <v>4869</v>
      </c>
      <c r="H18" s="9">
        <f t="shared" si="38"/>
        <v>4057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445</v>
      </c>
      <c r="R18" s="2">
        <v>2600000</v>
      </c>
    </row>
    <row r="19" spans="1:24" x14ac:dyDescent="0.25">
      <c r="A19" s="4">
        <f t="shared" si="32"/>
        <v>0</v>
      </c>
      <c r="B19" s="4">
        <f t="shared" si="33"/>
        <v>500</v>
      </c>
      <c r="C19" s="4">
        <f t="shared" si="41"/>
        <v>600</v>
      </c>
      <c r="D19" s="4">
        <f t="shared" si="34"/>
        <v>720</v>
      </c>
      <c r="E19" s="5">
        <f t="shared" si="35"/>
        <v>2700000</v>
      </c>
      <c r="F19" s="9">
        <f t="shared" si="36"/>
        <v>5400</v>
      </c>
      <c r="G19" s="9">
        <f t="shared" si="37"/>
        <v>4500</v>
      </c>
      <c r="H19" s="9">
        <f t="shared" si="38"/>
        <v>3750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500</v>
      </c>
      <c r="R19" s="2">
        <v>2700000</v>
      </c>
    </row>
    <row r="20" spans="1:24" s="46" customFormat="1" x14ac:dyDescent="0.25">
      <c r="A20" s="44">
        <f t="shared" si="32"/>
        <v>0</v>
      </c>
      <c r="B20" s="44">
        <f t="shared" si="33"/>
        <v>595</v>
      </c>
      <c r="C20" s="44">
        <f t="shared" si="41"/>
        <v>714</v>
      </c>
      <c r="D20" s="44">
        <f t="shared" si="34"/>
        <v>856.8</v>
      </c>
      <c r="E20" s="45">
        <f t="shared" si="35"/>
        <v>3300000</v>
      </c>
      <c r="F20" s="44">
        <f t="shared" si="36"/>
        <v>5546</v>
      </c>
      <c r="G20" s="44">
        <f t="shared" si="37"/>
        <v>4622</v>
      </c>
      <c r="H20" s="44">
        <f t="shared" si="38"/>
        <v>3852</v>
      </c>
      <c r="I20" s="44" t="e">
        <f>#REF!</f>
        <v>#REF!</v>
      </c>
      <c r="J20" s="44">
        <f t="shared" si="39"/>
        <v>0</v>
      </c>
      <c r="O20" s="46">
        <v>0</v>
      </c>
      <c r="P20" s="46">
        <v>714</v>
      </c>
      <c r="Q20" s="46">
        <f t="shared" si="40"/>
        <v>595</v>
      </c>
      <c r="R20" s="47">
        <v>3300000</v>
      </c>
    </row>
    <row r="21" spans="1:24" x14ac:dyDescent="0.25">
      <c r="A21" s="4">
        <f t="shared" si="32"/>
        <v>0</v>
      </c>
      <c r="B21" s="4">
        <f t="shared" si="33"/>
        <v>780</v>
      </c>
      <c r="C21" s="4">
        <f t="shared" si="41"/>
        <v>936</v>
      </c>
      <c r="D21" s="4">
        <f t="shared" si="34"/>
        <v>1123.2</v>
      </c>
      <c r="E21" s="5">
        <f t="shared" si="35"/>
        <v>4900000</v>
      </c>
      <c r="F21" s="9">
        <f t="shared" si="36"/>
        <v>6282</v>
      </c>
      <c r="G21" s="9">
        <f t="shared" si="37"/>
        <v>5235</v>
      </c>
      <c r="H21" s="9">
        <f t="shared" si="38"/>
        <v>4363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780</v>
      </c>
      <c r="R21" s="2">
        <v>4900000</v>
      </c>
    </row>
    <row r="22" spans="1:24" s="46" customFormat="1" x14ac:dyDescent="0.25">
      <c r="A22" s="44">
        <f t="shared" ref="A22:A24" si="42">N22</f>
        <v>0</v>
      </c>
      <c r="B22" s="44">
        <f t="shared" ref="B22:B24" si="43">Q22</f>
        <v>530</v>
      </c>
      <c r="C22" s="44">
        <f t="shared" ref="C22:C24" si="44">B22*1.2</f>
        <v>636</v>
      </c>
      <c r="D22" s="44">
        <f t="shared" ref="D22:D24" si="45">C22*1.2</f>
        <v>763.19999999999993</v>
      </c>
      <c r="E22" s="45">
        <f t="shared" ref="E22:E24" si="46">R22</f>
        <v>3500000</v>
      </c>
      <c r="F22" s="44">
        <f t="shared" ref="F22:F24" si="47">ROUND((E22/B22),0)</f>
        <v>6604</v>
      </c>
      <c r="G22" s="44">
        <f t="shared" ref="G22:G24" si="48">ROUND((E22/C22),0)</f>
        <v>5503</v>
      </c>
      <c r="H22" s="44">
        <f t="shared" ref="H22:H24" si="49">ROUND((E22/D22),0)</f>
        <v>4586</v>
      </c>
      <c r="I22" s="44" t="e">
        <f>#REF!</f>
        <v>#REF!</v>
      </c>
      <c r="J22" s="44">
        <f t="shared" ref="J22:J24" si="50">S22</f>
        <v>0</v>
      </c>
      <c r="O22" s="46">
        <v>0</v>
      </c>
      <c r="P22" s="46">
        <f t="shared" ref="P22:P24" si="51">O22/1.2</f>
        <v>0</v>
      </c>
      <c r="Q22" s="46">
        <v>530</v>
      </c>
      <c r="R22" s="47">
        <v>3500000</v>
      </c>
    </row>
    <row r="23" spans="1:24" x14ac:dyDescent="0.25">
      <c r="A23" s="4">
        <f t="shared" si="42"/>
        <v>0</v>
      </c>
      <c r="B23" s="4">
        <f t="shared" si="43"/>
        <v>583.33333333333337</v>
      </c>
      <c r="C23" s="4">
        <f t="shared" si="44"/>
        <v>700</v>
      </c>
      <c r="D23" s="4">
        <f t="shared" si="45"/>
        <v>840</v>
      </c>
      <c r="E23" s="5">
        <f t="shared" si="46"/>
        <v>3150000</v>
      </c>
      <c r="F23" s="9">
        <f t="shared" si="47"/>
        <v>5400</v>
      </c>
      <c r="G23" s="9">
        <f t="shared" si="48"/>
        <v>4500</v>
      </c>
      <c r="H23" s="9">
        <f t="shared" si="49"/>
        <v>3750</v>
      </c>
      <c r="I23" s="4" t="e">
        <f>#REF!</f>
        <v>#REF!</v>
      </c>
      <c r="J23" s="4">
        <f t="shared" si="50"/>
        <v>0</v>
      </c>
      <c r="O23">
        <v>0</v>
      </c>
      <c r="P23">
        <v>700</v>
      </c>
      <c r="Q23">
        <f t="shared" ref="Q22:Q24" si="52">P23/1.2</f>
        <v>583.33333333333337</v>
      </c>
      <c r="R23" s="2">
        <v>3150000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6500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4000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2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58</v>
      </c>
      <c r="X34" s="24">
        <v>2022</v>
      </c>
      <c r="Y34" t="s">
        <v>44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3</v>
      </c>
      <c r="X36" s="24"/>
    </row>
    <row r="37" spans="4:25" ht="15.75" x14ac:dyDescent="0.25">
      <c r="D37" t="s">
        <v>40</v>
      </c>
      <c r="E37">
        <v>35.76</v>
      </c>
      <c r="F37" s="7">
        <f>E37*10.764</f>
        <v>384.92063999999993</v>
      </c>
      <c r="U37" s="17"/>
      <c r="V37" s="26"/>
      <c r="W37" s="27">
        <v>0</v>
      </c>
      <c r="X37" s="27"/>
    </row>
    <row r="38" spans="4:25" ht="15.75" x14ac:dyDescent="0.25">
      <c r="D38" t="s">
        <v>41</v>
      </c>
      <c r="E38">
        <v>3.67</v>
      </c>
      <c r="F38" s="7">
        <f>E38*10.764</f>
        <v>39.503879999999995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F39" s="7">
        <f>SUM(F37:F38)</f>
        <v>424.42451999999992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4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4000</v>
      </c>
      <c r="X40" s="22"/>
    </row>
    <row r="41" spans="4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6500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37</v>
      </c>
      <c r="V44" s="30"/>
      <c r="W44" s="25">
        <v>424</v>
      </c>
      <c r="X44" s="24"/>
    </row>
    <row r="45" spans="4:25" ht="15.75" x14ac:dyDescent="0.25">
      <c r="P45" s="13" t="s">
        <v>29</v>
      </c>
      <c r="S45" s="10"/>
      <c r="T45" s="11"/>
      <c r="U45" s="17" t="s">
        <v>43</v>
      </c>
      <c r="V45" s="31"/>
      <c r="W45" s="32">
        <f>W42*W44+X46</f>
        <v>2756000</v>
      </c>
      <c r="X45" s="33"/>
    </row>
    <row r="46" spans="4:25" ht="15.75" x14ac:dyDescent="0.25">
      <c r="S46" s="11"/>
      <c r="T46" s="10"/>
      <c r="U46" s="17" t="s">
        <v>24</v>
      </c>
      <c r="V46" s="30"/>
      <c r="W46" s="34">
        <f>W45*0.9</f>
        <v>2480400</v>
      </c>
      <c r="X46" s="35"/>
    </row>
    <row r="47" spans="4:25" ht="15.75" x14ac:dyDescent="0.25">
      <c r="S47" s="10"/>
      <c r="T47" s="10"/>
      <c r="U47" s="17" t="s">
        <v>25</v>
      </c>
      <c r="V47" s="23"/>
      <c r="W47" s="34">
        <f>W45*0.8</f>
        <v>2204800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1060000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5741.666666666667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3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M47:N47"/>
  <sheetViews>
    <sheetView topLeftCell="A13" zoomScaleNormal="100" workbookViewId="0">
      <selection activeCell="N48" sqref="N48"/>
    </sheetView>
  </sheetViews>
  <sheetFormatPr defaultRowHeight="15" x14ac:dyDescent="0.25"/>
  <sheetData>
    <row r="47" spans="13:14" x14ac:dyDescent="0.25">
      <c r="M47">
        <v>33.35</v>
      </c>
      <c r="N47">
        <f>M47*10.764</f>
        <v>358.9794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2024-02-16T09:33:04Z</dcterms:modified>
</cp:coreProperties>
</file>