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Rupali Chaudhari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39" r:id="rId9"/>
    <sheet name="Sheet7" sheetId="40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D28" i="23"/>
  <c r="D29" i="23" l="1"/>
  <c r="C18" i="25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Q9" i="4" l="1"/>
  <c r="Q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Q11" i="4"/>
  <c r="B11" i="4" s="1"/>
  <c r="C11" i="4" s="1"/>
  <c r="D11" i="4" s="1"/>
  <c r="Q12" i="4"/>
  <c r="B12" i="4" s="1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C25" i="23" l="1"/>
  <c r="C21" i="23"/>
  <c r="J19" i="4" l="1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<sst xmlns="http://schemas.openxmlformats.org/spreadsheetml/2006/main" count="129" uniqueCount="99">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</sst>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64" fontId="0" fillId="0" borderId="0" xfId="0" applyNumberFormat="1" applyBorder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3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146237</xdr:colOff>
      <xdr:row>0</xdr:row>
      <xdr:rowOff>104215</xdr:rowOff>
    </xdr:from>
    <xdr:to>
      <xdr:col>9</xdr:col>
      <xdr:colOff>393887</xdr:colOff>
      <xdr:row>19</xdr:row>
      <xdr:rowOff>189940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37" y="104215"/>
          <a:ext cx="5693709" cy="3705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9</xdr:col>
      <xdr:colOff>295275</xdr:colOff>
      <xdr:row>19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5734050" cy="3676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</xdr:row>
      <xdr:rowOff>104775</xdr:rowOff>
    </xdr:from>
    <xdr:to>
      <xdr:col>10</xdr:col>
      <xdr:colOff>0</xdr:colOff>
      <xdr:row>22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676275"/>
          <a:ext cx="5734050" cy="3543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248771</xdr:colOff>
      <xdr:row>0</xdr:row>
      <xdr:rowOff>103655</xdr:rowOff>
    </xdr:from>
    <xdr:to>
      <xdr:col>9</xdr:col>
      <xdr:colOff>496420</xdr:colOff>
      <xdr:row>19</xdr:row>
      <xdr:rowOff>46505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771" y="103655"/>
          <a:ext cx="5693708" cy="3562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E18" sqref="E18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39935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37900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37900</v>
      </c>
      <c r="D5" s="57" t="s">
        <v>61</v>
      </c>
      <c r="E5" s="58">
        <f>ROUND(C5/10.764,0)</f>
        <v>3521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15150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22750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0.12</v>
      </c>
      <c r="D8" s="102">
        <f>1-C8</f>
        <v>0.88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20020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35170</v>
      </c>
      <c r="D10" s="57" t="s">
        <v>61</v>
      </c>
      <c r="E10" s="58">
        <f>ROUND(C10/10.764,0)</f>
        <v>3267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877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2865159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1754000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2" sqref="P12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A14" sqref="AA1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0" zoomScaleNormal="100" workbookViewId="0">
      <selection activeCell="E25" sqref="E2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2.5703125" bestFit="1" customWidth="1"/>
    <col min="9" max="9" width="12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4100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2100</v>
      </c>
      <c r="D5" s="23"/>
      <c r="F5" s="11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118"/>
      <c r="G6" s="78"/>
    </row>
    <row r="7" spans="1:8">
      <c r="A7" s="15" t="s">
        <v>17</v>
      </c>
      <c r="B7" s="24"/>
      <c r="C7" s="25">
        <v>12</v>
      </c>
      <c r="D7" s="25"/>
      <c r="F7" s="118"/>
      <c r="G7" s="78"/>
    </row>
    <row r="8" spans="1:8">
      <c r="A8" s="15" t="s">
        <v>18</v>
      </c>
      <c r="B8" s="24"/>
      <c r="C8" s="25">
        <f>C9-C7</f>
        <v>48</v>
      </c>
      <c r="D8" s="25"/>
      <c r="F8" s="11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18</v>
      </c>
      <c r="D10" s="25"/>
      <c r="F10" s="78"/>
      <c r="G10" s="78"/>
    </row>
    <row r="11" spans="1:8">
      <c r="A11" s="15"/>
      <c r="B11" s="26"/>
      <c r="C11" s="27">
        <f>C10%</f>
        <v>0.18</v>
      </c>
      <c r="D11" s="27"/>
      <c r="F11" s="78"/>
      <c r="G11" s="78"/>
    </row>
    <row r="12" spans="1:8">
      <c r="A12" s="15" t="s">
        <v>21</v>
      </c>
      <c r="B12" s="19"/>
      <c r="C12" s="20">
        <f>C6*C11</f>
        <v>360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1640</v>
      </c>
      <c r="D13" s="23"/>
      <c r="F13" s="78"/>
      <c r="G13" s="78"/>
    </row>
    <row r="14" spans="1:8">
      <c r="A14" s="15" t="s">
        <v>15</v>
      </c>
      <c r="B14" s="19"/>
      <c r="C14" s="20">
        <f>C5</f>
        <v>2100</v>
      </c>
      <c r="D14" s="23"/>
      <c r="F14" s="11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3740</v>
      </c>
      <c r="D16" s="21"/>
      <c r="E16" s="61"/>
      <c r="F16" s="78"/>
      <c r="G16" s="78"/>
    </row>
    <row r="17" spans="1:9">
      <c r="B17" s="24"/>
      <c r="C17" s="25"/>
      <c r="D17" s="25"/>
      <c r="F17" s="78"/>
      <c r="G17" s="78"/>
    </row>
    <row r="18" spans="1:9" ht="16.5">
      <c r="A18" s="28" t="s">
        <v>98</v>
      </c>
      <c r="B18" s="7"/>
      <c r="C18" s="76">
        <v>877</v>
      </c>
      <c r="D18" s="76"/>
      <c r="E18" s="77"/>
      <c r="F18" s="119"/>
      <c r="G18" s="78"/>
    </row>
    <row r="19" spans="1:9">
      <c r="A19" s="15"/>
      <c r="B19" s="6"/>
      <c r="C19" s="30">
        <f>C18*C16</f>
        <v>3279980</v>
      </c>
      <c r="D19" s="78" t="s">
        <v>68</v>
      </c>
      <c r="E19" s="30"/>
      <c r="F19" s="78"/>
      <c r="G19" s="78"/>
      <c r="I19" s="61"/>
    </row>
    <row r="20" spans="1:9">
      <c r="A20" s="15"/>
      <c r="B20" s="124">
        <f>C20*0.8</f>
        <v>2492784.8000000003</v>
      </c>
      <c r="C20" s="31">
        <f>C19*95%</f>
        <v>3115981</v>
      </c>
      <c r="D20" s="78" t="s">
        <v>24</v>
      </c>
      <c r="E20" s="31"/>
      <c r="F20" s="78"/>
      <c r="G20" s="78"/>
    </row>
    <row r="21" spans="1:9">
      <c r="A21" s="15"/>
      <c r="C21" s="31">
        <f>C19*80%</f>
        <v>2623984</v>
      </c>
      <c r="D21" s="78" t="s">
        <v>25</v>
      </c>
      <c r="E21" s="31"/>
      <c r="F21" s="78"/>
      <c r="G21" s="7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1754000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6833.291666666667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>
        <v>60.69</v>
      </c>
      <c r="D28" s="120">
        <f>C28*10.764</f>
        <v>653.26715999999999</v>
      </c>
    </row>
    <row r="29" spans="1:9">
      <c r="C29">
        <v>81.510000000000005</v>
      </c>
      <c r="D29" s="120">
        <f>C29*10.764</f>
        <v>877.37364000000002</v>
      </c>
    </row>
    <row r="30" spans="1:9">
      <c r="C30"/>
      <c r="D30" s="120"/>
      <c r="E30" s="12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85" zoomScaleNormal="85" workbookViewId="0">
      <selection activeCell="N19" sqref="N1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875</v>
      </c>
      <c r="C9" s="4">
        <f t="shared" si="2"/>
        <v>1050</v>
      </c>
      <c r="D9" s="4">
        <f t="shared" si="3"/>
        <v>1260</v>
      </c>
      <c r="E9" s="5">
        <f t="shared" si="4"/>
        <v>4200000</v>
      </c>
      <c r="F9" s="4">
        <f t="shared" si="5"/>
        <v>4800</v>
      </c>
      <c r="G9" s="4">
        <f t="shared" si="6"/>
        <v>4000</v>
      </c>
      <c r="H9" s="4">
        <f t="shared" si="7"/>
        <v>3333</v>
      </c>
      <c r="I9" s="4">
        <f t="shared" si="8"/>
        <v>0</v>
      </c>
      <c r="J9" s="4">
        <f t="shared" si="9"/>
        <v>0</v>
      </c>
      <c r="O9" s="75">
        <v>0</v>
      </c>
      <c r="P9" s="75">
        <v>1050</v>
      </c>
      <c r="Q9" s="75">
        <f t="shared" ref="Q9" si="10">P9/1.2</f>
        <v>875</v>
      </c>
      <c r="R9" s="2">
        <v>4200000</v>
      </c>
      <c r="S9" s="2"/>
      <c r="T9" s="2"/>
    </row>
    <row r="10" spans="1:35">
      <c r="A10" s="4">
        <f t="shared" si="0"/>
        <v>0</v>
      </c>
      <c r="B10" s="4">
        <f t="shared" si="1"/>
        <v>875</v>
      </c>
      <c r="C10" s="4">
        <f t="shared" si="2"/>
        <v>1050</v>
      </c>
      <c r="D10" s="4">
        <f t="shared" si="3"/>
        <v>1260</v>
      </c>
      <c r="E10" s="5">
        <f t="shared" si="4"/>
        <v>3900000</v>
      </c>
      <c r="F10" s="4">
        <f t="shared" si="5"/>
        <v>4457</v>
      </c>
      <c r="G10" s="4">
        <f t="shared" si="6"/>
        <v>3714</v>
      </c>
      <c r="H10" s="4">
        <f t="shared" si="7"/>
        <v>3095</v>
      </c>
      <c r="I10" s="4">
        <f t="shared" si="8"/>
        <v>0</v>
      </c>
      <c r="J10" s="4">
        <f t="shared" si="9"/>
        <v>0</v>
      </c>
      <c r="O10" s="75">
        <v>0</v>
      </c>
      <c r="P10" s="75">
        <v>1050</v>
      </c>
      <c r="Q10" s="75">
        <f t="shared" ref="Q10" si="11">P10/1.2</f>
        <v>875</v>
      </c>
      <c r="R10" s="2">
        <v>3900000</v>
      </c>
      <c r="S10" s="2"/>
    </row>
    <row r="11" spans="1:35" ht="16.5">
      <c r="A11" s="4">
        <f t="shared" si="0"/>
        <v>0</v>
      </c>
      <c r="B11" s="4">
        <f t="shared" si="1"/>
        <v>833.33333333333337</v>
      </c>
      <c r="C11" s="4">
        <f t="shared" si="2"/>
        <v>1000</v>
      </c>
      <c r="D11" s="4">
        <f t="shared" si="3"/>
        <v>1200</v>
      </c>
      <c r="E11" s="5">
        <f t="shared" si="4"/>
        <v>5000000</v>
      </c>
      <c r="F11" s="4">
        <f t="shared" si="5"/>
        <v>6000</v>
      </c>
      <c r="G11" s="4">
        <f t="shared" si="6"/>
        <v>5000</v>
      </c>
      <c r="H11" s="4">
        <f t="shared" si="7"/>
        <v>4167</v>
      </c>
      <c r="I11" s="4">
        <f t="shared" si="8"/>
        <v>0</v>
      </c>
      <c r="J11" s="4">
        <f t="shared" si="9"/>
        <v>0</v>
      </c>
      <c r="O11">
        <v>0</v>
      </c>
      <c r="P11">
        <v>1000</v>
      </c>
      <c r="Q11">
        <f t="shared" ref="Q11" si="12">P11/1.2</f>
        <v>833.33333333333337</v>
      </c>
      <c r="R11" s="2">
        <v>5000000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852.5</v>
      </c>
      <c r="C12" s="4">
        <f t="shared" si="2"/>
        <v>1023</v>
      </c>
      <c r="D12" s="4">
        <f t="shared" si="3"/>
        <v>1227.5999999999999</v>
      </c>
      <c r="E12" s="5">
        <f t="shared" si="4"/>
        <v>4300000</v>
      </c>
      <c r="F12" s="4">
        <f t="shared" si="5"/>
        <v>5044</v>
      </c>
      <c r="G12" s="4">
        <f t="shared" si="6"/>
        <v>4203</v>
      </c>
      <c r="H12" s="4">
        <f t="shared" si="7"/>
        <v>3503</v>
      </c>
      <c r="I12" s="4">
        <f t="shared" si="8"/>
        <v>0</v>
      </c>
      <c r="J12" s="4">
        <f t="shared" si="9"/>
        <v>0</v>
      </c>
      <c r="O12">
        <v>0</v>
      </c>
      <c r="P12">
        <v>1023</v>
      </c>
      <c r="Q12">
        <f t="shared" ref="Q12" si="13">P12/1.2</f>
        <v>852.5</v>
      </c>
      <c r="R12" s="2">
        <v>4300000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4">N16</f>
        <v>0</v>
      </c>
      <c r="B16" s="4">
        <f t="shared" ref="B16:B19" si="15">Q16</f>
        <v>0</v>
      </c>
      <c r="C16" s="4">
        <f t="shared" ref="C16:C19" si="16">B16*1.2</f>
        <v>0</v>
      </c>
      <c r="D16" s="4">
        <f t="shared" ref="D16:D19" si="17">C16*1.2</f>
        <v>0</v>
      </c>
      <c r="E16" s="5">
        <f t="shared" ref="E16:E19" si="18">R16</f>
        <v>0</v>
      </c>
      <c r="F16" s="4" t="e">
        <f t="shared" ref="F16:F19" si="19">ROUND((E16/B16),0)</f>
        <v>#DIV/0!</v>
      </c>
      <c r="G16" s="4" t="e">
        <f t="shared" ref="G16:G19" si="20">ROUND((E16/C16),0)</f>
        <v>#DIV/0!</v>
      </c>
      <c r="H16" s="4" t="e">
        <f t="shared" ref="H16:H19" si="21">ROUND((E16/D16),0)</f>
        <v>#DIV/0!</v>
      </c>
      <c r="I16" s="4">
        <f t="shared" ref="I16:J19" si="22">T16</f>
        <v>0</v>
      </c>
      <c r="J16" s="4">
        <f t="shared" si="22"/>
        <v>0</v>
      </c>
      <c r="R16" s="2"/>
      <c r="S16" s="2"/>
    </row>
    <row r="17" spans="1:19">
      <c r="A17" s="4">
        <f t="shared" si="14"/>
        <v>0</v>
      </c>
      <c r="B17" s="4">
        <f t="shared" si="15"/>
        <v>0</v>
      </c>
      <c r="C17" s="4">
        <f t="shared" si="16"/>
        <v>0</v>
      </c>
      <c r="D17" s="4">
        <f t="shared" si="17"/>
        <v>0</v>
      </c>
      <c r="E17" s="5">
        <f t="shared" si="18"/>
        <v>0</v>
      </c>
      <c r="F17" s="4" t="e">
        <f t="shared" si="19"/>
        <v>#DIV/0!</v>
      </c>
      <c r="G17" s="4" t="e">
        <f t="shared" si="20"/>
        <v>#DIV/0!</v>
      </c>
      <c r="H17" s="4" t="e">
        <f t="shared" si="21"/>
        <v>#DIV/0!</v>
      </c>
      <c r="I17" s="4">
        <f t="shared" si="22"/>
        <v>0</v>
      </c>
      <c r="J17" s="4">
        <f t="shared" si="22"/>
        <v>0</v>
      </c>
      <c r="R17" s="2"/>
      <c r="S17" s="2"/>
    </row>
    <row r="18" spans="1:19">
      <c r="A18" s="4">
        <f t="shared" si="14"/>
        <v>0</v>
      </c>
      <c r="B18" s="4">
        <f t="shared" si="15"/>
        <v>0</v>
      </c>
      <c r="C18" s="4">
        <f t="shared" si="16"/>
        <v>0</v>
      </c>
      <c r="D18" s="4">
        <f t="shared" si="17"/>
        <v>0</v>
      </c>
      <c r="E18" s="5">
        <f t="shared" si="18"/>
        <v>0</v>
      </c>
      <c r="F18" s="4" t="e">
        <f t="shared" si="19"/>
        <v>#DIV/0!</v>
      </c>
      <c r="G18" s="4" t="e">
        <f t="shared" si="20"/>
        <v>#DIV/0!</v>
      </c>
      <c r="H18" s="4" t="e">
        <f t="shared" si="21"/>
        <v>#DIV/0!</v>
      </c>
      <c r="I18" s="4">
        <f t="shared" si="22"/>
        <v>0</v>
      </c>
      <c r="J18" s="4">
        <f t="shared" si="22"/>
        <v>0</v>
      </c>
      <c r="R18" s="2"/>
      <c r="S18" s="2"/>
    </row>
    <row r="19" spans="1:19">
      <c r="A19" s="4">
        <f t="shared" si="14"/>
        <v>0</v>
      </c>
      <c r="B19" s="4">
        <f t="shared" si="15"/>
        <v>0</v>
      </c>
      <c r="C19" s="4">
        <f t="shared" si="16"/>
        <v>0</v>
      </c>
      <c r="D19" s="4">
        <f t="shared" si="17"/>
        <v>0</v>
      </c>
      <c r="E19" s="5">
        <f t="shared" si="18"/>
        <v>0</v>
      </c>
      <c r="F19" s="4" t="e">
        <f t="shared" si="19"/>
        <v>#DIV/0!</v>
      </c>
      <c r="G19" s="4" t="e">
        <f t="shared" si="20"/>
        <v>#DIV/0!</v>
      </c>
      <c r="H19" s="4" t="e">
        <f t="shared" si="21"/>
        <v>#DIV/0!</v>
      </c>
      <c r="I19" s="4">
        <f t="shared" si="22"/>
        <v>0</v>
      </c>
      <c r="J19" s="4">
        <f t="shared" si="22"/>
        <v>0</v>
      </c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85" zoomScaleNormal="85" workbookViewId="0">
      <selection activeCell="Q16" sqref="Q1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3" sqref="O13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L12" sqref="L1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L13" sqref="L13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7" sqref="K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  <vt:lpstr>Sheet7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2024-02-14T14:53:53Z</dcterms:modified>
</cp:coreProperties>
</file>