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and M. Mayekar\"/>
    </mc:Choice>
  </mc:AlternateContent>
  <xr:revisionPtr revIDLastSave="0" documentId="13_ncr:1_{FAA9CFBB-FE82-427C-A30D-AC545241578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2" i="4" l="1"/>
  <c r="O23" i="4"/>
  <c r="P23" i="4"/>
  <c r="P25" i="4"/>
  <c r="P26" i="4" s="1"/>
  <c r="U3" i="4" l="1"/>
  <c r="U4" i="4"/>
  <c r="U5" i="4"/>
  <c r="U6" i="4"/>
  <c r="U7" i="4"/>
  <c r="U8" i="4"/>
  <c r="U9" i="4"/>
  <c r="U10" i="4"/>
  <c r="U11" i="4"/>
  <c r="U12" i="4"/>
  <c r="U13" i="4"/>
  <c r="U2" i="4"/>
  <c r="T3" i="4"/>
  <c r="T4" i="4"/>
  <c r="T5" i="4"/>
  <c r="T6" i="4"/>
  <c r="T7" i="4"/>
  <c r="T8" i="4"/>
  <c r="T9" i="4"/>
  <c r="T10" i="4"/>
  <c r="T11" i="4"/>
  <c r="T12" i="4"/>
  <c r="T13" i="4"/>
  <c r="T14" i="4"/>
  <c r="T15" i="4"/>
  <c r="T2" i="4"/>
  <c r="P6" i="4"/>
  <c r="H21" i="4" l="1"/>
  <c r="I19" i="4"/>
  <c r="Q12" i="4" l="1"/>
  <c r="P12" i="4"/>
  <c r="P11" i="4"/>
  <c r="Q11" i="4" s="1"/>
  <c r="P10" i="4"/>
  <c r="Q10" i="4" s="1"/>
  <c r="P9" i="4"/>
  <c r="Q9" i="4" s="1"/>
  <c r="P8" i="4"/>
  <c r="P7" i="4"/>
  <c r="Q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<sst xmlns="http://schemas.openxmlformats.org/spreadsheetml/2006/main" count="27" uniqueCount="24">
  <si>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</si>
  <si>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</si>
  <si>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</si>
  <si>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</si>
  <si>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</si>
  <si>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</si>
  <si>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</si>
  <si>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</si>
  <si>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</si>
  <si>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</si>
  <si>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</si>
  <si>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</si>
  <si>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</si>
  <si>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101, 1st Floor, Suprabhat Building Co-op. Hsg. Soc. Ltd., Bhandar Ali, Chendani Naka, J. S. Road, , Village - Thane, Thane (West</t>
  </si>
  <si>
    <t>bua</t>
  </si>
  <si>
    <t>rate</t>
  </si>
  <si>
    <t>fmv</t>
  </si>
  <si>
    <t>agreemetn  - 26.03.2012 - 23 lakhs</t>
  </si>
  <si>
    <t>flat used as office</t>
  </si>
  <si>
    <t>mca</t>
  </si>
  <si>
    <t>yco - 2010 - site info</t>
  </si>
  <si>
    <t>loading - 1.09</t>
  </si>
  <si>
    <t>loading - 10% adjusted the rate</t>
  </si>
  <si>
    <t xml:space="preserve">near to station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</si>
</sst>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48993</xdr:colOff>
      <xdr:row>34</xdr:row>
      <xdr:rowOff>124682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5B841-C427-4D52-BA0D-E84CCB508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02593" cy="61444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278476</xdr:colOff>
      <xdr:row>47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4CD8C9-B857-4A60-BCA9-EAD28F66A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28076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221318</xdr:colOff>
      <xdr:row>40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8867E2-A872-4CE2-966B-5C5C47EB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70918" cy="7544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126054</xdr:colOff>
      <xdr:row>48</xdr:row>
      <xdr:rowOff>39308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9A49A5-8D0D-4191-B0A4-5091BE31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75654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277880</xdr:colOff>
      <xdr:row>38</xdr:row>
      <xdr:rowOff>143719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81896-AA3D-4661-9698-BDAA45765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860280" cy="60492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468747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D51CC-3A7F-4869-BD35-1DF4DC3D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489547" cy="738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554739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9959C1-3D3D-4E8A-9E0F-E62DF5144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04339" cy="7640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544532</xdr:colOff>
      <xdr:row>32</xdr:row>
      <xdr:rowOff>29403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E7F0C-F969-495E-9DFF-6BE7BB13B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17332" cy="5934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9" sqref="P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21</v>
      </c>
    </row>
    <row r="2" spans="1:21" x14ac:dyDescent="0.25">
      <c r="A2" s="4">
        <f t="shared" ref="A2:A15" si="0">N2</f>
        <v>0</v>
      </c>
      <c r="B2" s="4">
        <f t="shared" ref="B2:B15" si="1">Q2</f>
        <v>416.66666666666669</v>
      </c>
      <c r="C2" s="4">
        <f>B2*1.2</f>
        <v>500</v>
      </c>
      <c r="D2" s="4">
        <f t="shared" ref="D2:D13" si="2">C2*1.2</f>
        <v>600</v>
      </c>
      <c r="E2" s="5">
        <f t="shared" ref="E2:E13" si="3">R2</f>
        <v>4300000</v>
      </c>
      <c r="F2" s="10">
        <f t="shared" ref="F2:F13" si="4">ROUND((E2/B2),0)</f>
        <v>10320</v>
      </c>
      <c r="G2" s="10">
        <f t="shared" ref="G2:G13" si="5">ROUND((E2/C2),0)</f>
        <v>8600</v>
      </c>
      <c r="H2" s="10">
        <f t="shared" ref="H2:H13" si="6">ROUND((E2/D2),0)</f>
        <v>7167</v>
      </c>
      <c r="I2" s="4" t="e">
        <f>#REF!</f>
        <v>#REF!</v>
      </c>
      <c r="J2" s="4">
        <f t="shared" ref="J2:J13" si="7">S2</f>
        <v>0</v>
      </c>
      <c r="O2">
        <v>0</v>
      </c>
      <c r="P2">
        <v>500</v>
      </c>
      <c r="Q2">
        <f t="shared" ref="Q2:Q12" si="8">P2/1.2</f>
        <v>416.66666666666669</v>
      </c>
      <c r="R2" s="2">
        <v>4300000</v>
      </c>
      <c r="S2" s="8"/>
      <c r="T2" s="8">
        <f>Q2*1.09</f>
        <v>454.16666666666674</v>
      </c>
      <c r="U2">
        <f>R2/T2</f>
        <v>9467.8899082568787</v>
      </c>
    </row>
    <row r="3" spans="1:21" x14ac:dyDescent="0.25">
      <c r="A3" s="4">
        <f t="shared" si="0"/>
        <v>0</v>
      </c>
      <c r="B3" s="4">
        <f t="shared" si="1"/>
        <v>450</v>
      </c>
      <c r="C3" s="4">
        <f t="shared" ref="C3:C15" si="9">B3*1.2</f>
        <v>540</v>
      </c>
      <c r="D3" s="4">
        <f t="shared" si="2"/>
        <v>648</v>
      </c>
      <c r="E3" s="15">
        <f t="shared" si="3"/>
        <v>6000000</v>
      </c>
      <c r="F3" s="10">
        <f t="shared" si="4"/>
        <v>13333</v>
      </c>
      <c r="G3" s="10">
        <f t="shared" si="5"/>
        <v>11111</v>
      </c>
      <c r="H3" s="10">
        <f t="shared" si="6"/>
        <v>9259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450</v>
      </c>
      <c r="R3" s="2">
        <v>6000000</v>
      </c>
      <c r="S3" s="8"/>
      <c r="T3" s="8">
        <f t="shared" ref="T3:T15" si="11">Q3*1.09</f>
        <v>490.50000000000006</v>
      </c>
      <c r="U3" s="8">
        <f t="shared" ref="U3:U13" si="12">R3/T3</f>
        <v>12232.415902140672</v>
      </c>
    </row>
    <row r="4" spans="1:21" x14ac:dyDescent="0.25">
      <c r="A4" s="4">
        <f t="shared" si="0"/>
        <v>0</v>
      </c>
      <c r="B4" s="4">
        <f t="shared" si="1"/>
        <v>383</v>
      </c>
      <c r="C4" s="4">
        <f t="shared" si="9"/>
        <v>459.59999999999997</v>
      </c>
      <c r="D4" s="4">
        <f t="shared" si="2"/>
        <v>551.52</v>
      </c>
      <c r="E4" s="15">
        <f t="shared" si="3"/>
        <v>6000000</v>
      </c>
      <c r="F4" s="10">
        <f t="shared" si="4"/>
        <v>15666</v>
      </c>
      <c r="G4" s="10">
        <f t="shared" si="5"/>
        <v>13055</v>
      </c>
      <c r="H4" s="10">
        <f t="shared" si="6"/>
        <v>10879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383</v>
      </c>
      <c r="R4" s="2">
        <v>6000000</v>
      </c>
      <c r="S4" s="8"/>
      <c r="T4" s="8">
        <f t="shared" si="11"/>
        <v>417.47</v>
      </c>
      <c r="U4" s="8">
        <f t="shared" si="12"/>
        <v>14372.290224447264</v>
      </c>
    </row>
    <row r="5" spans="1:21" x14ac:dyDescent="0.25">
      <c r="A5" s="4">
        <f t="shared" si="0"/>
        <v>0</v>
      </c>
      <c r="B5" s="4">
        <f t="shared" si="1"/>
        <v>350</v>
      </c>
      <c r="C5" s="4">
        <f t="shared" si="9"/>
        <v>420</v>
      </c>
      <c r="D5" s="4">
        <f t="shared" si="2"/>
        <v>504</v>
      </c>
      <c r="E5" s="15">
        <f t="shared" si="3"/>
        <v>4900000</v>
      </c>
      <c r="F5" s="10">
        <f t="shared" si="4"/>
        <v>14000</v>
      </c>
      <c r="G5" s="10">
        <f t="shared" si="5"/>
        <v>11667</v>
      </c>
      <c r="H5" s="10">
        <f t="shared" si="6"/>
        <v>9722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350</v>
      </c>
      <c r="R5" s="2">
        <v>4900000</v>
      </c>
      <c r="S5" s="8"/>
      <c r="T5" s="8">
        <f t="shared" si="11"/>
        <v>381.5</v>
      </c>
      <c r="U5" s="8">
        <f t="shared" si="12"/>
        <v>12844.036697247706</v>
      </c>
    </row>
    <row r="6" spans="1:21" x14ac:dyDescent="0.25">
      <c r="A6" s="4">
        <f t="shared" si="0"/>
        <v>0</v>
      </c>
      <c r="B6" s="4">
        <f t="shared" si="1"/>
        <v>413.19444444444451</v>
      </c>
      <c r="C6" s="4">
        <f t="shared" si="9"/>
        <v>495.83333333333337</v>
      </c>
      <c r="D6" s="4">
        <f t="shared" si="2"/>
        <v>595</v>
      </c>
      <c r="E6" s="15">
        <f t="shared" si="3"/>
        <v>7550000</v>
      </c>
      <c r="F6" s="10">
        <f t="shared" si="4"/>
        <v>18272</v>
      </c>
      <c r="G6" s="16">
        <f t="shared" si="5"/>
        <v>15227</v>
      </c>
      <c r="H6" s="10">
        <f t="shared" si="6"/>
        <v>12689</v>
      </c>
      <c r="I6" s="4" t="e">
        <f>#REF!</f>
        <v>#REF!</v>
      </c>
      <c r="J6" s="4">
        <f t="shared" si="7"/>
        <v>0</v>
      </c>
      <c r="O6">
        <v>595</v>
      </c>
      <c r="P6">
        <f t="shared" si="10"/>
        <v>495.83333333333337</v>
      </c>
      <c r="Q6">
        <f t="shared" si="8"/>
        <v>413.19444444444451</v>
      </c>
      <c r="R6" s="2">
        <v>7550000</v>
      </c>
      <c r="S6" s="8"/>
      <c r="T6" s="8">
        <f t="shared" si="11"/>
        <v>450.38194444444457</v>
      </c>
      <c r="U6" s="11">
        <f t="shared" si="12"/>
        <v>16763.549456479835</v>
      </c>
    </row>
    <row r="7" spans="1:21" x14ac:dyDescent="0.25">
      <c r="A7" s="4">
        <f t="shared" si="0"/>
        <v>0</v>
      </c>
      <c r="B7" s="4">
        <f t="shared" si="1"/>
        <v>475</v>
      </c>
      <c r="C7" s="4">
        <f t="shared" si="9"/>
        <v>570</v>
      </c>
      <c r="D7" s="4">
        <f t="shared" si="2"/>
        <v>684</v>
      </c>
      <c r="E7" s="15">
        <f t="shared" si="3"/>
        <v>8700000</v>
      </c>
      <c r="F7" s="10">
        <f t="shared" si="4"/>
        <v>18316</v>
      </c>
      <c r="G7" s="16">
        <f t="shared" si="5"/>
        <v>15263</v>
      </c>
      <c r="H7" s="10">
        <f t="shared" si="6"/>
        <v>12719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475</v>
      </c>
      <c r="R7" s="2">
        <v>8700000</v>
      </c>
      <c r="S7" s="8"/>
      <c r="T7" s="8">
        <f t="shared" si="11"/>
        <v>517.75</v>
      </c>
      <c r="U7" s="11">
        <f t="shared" si="12"/>
        <v>16803.476581361661</v>
      </c>
    </row>
    <row r="8" spans="1:21" x14ac:dyDescent="0.25">
      <c r="A8" s="4">
        <f t="shared" si="0"/>
        <v>0</v>
      </c>
      <c r="B8" s="4">
        <f t="shared" si="1"/>
        <v>343</v>
      </c>
      <c r="C8" s="4">
        <f t="shared" si="9"/>
        <v>411.59999999999997</v>
      </c>
      <c r="D8" s="4">
        <f t="shared" si="2"/>
        <v>493.91999999999996</v>
      </c>
      <c r="E8" s="15">
        <f t="shared" si="3"/>
        <v>7000000</v>
      </c>
      <c r="F8" s="10">
        <f t="shared" si="4"/>
        <v>20408</v>
      </c>
      <c r="G8" s="10">
        <f t="shared" si="5"/>
        <v>17007</v>
      </c>
      <c r="H8" s="10">
        <f t="shared" si="6"/>
        <v>14172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343</v>
      </c>
      <c r="R8" s="2">
        <v>7000000</v>
      </c>
      <c r="S8" s="8"/>
      <c r="T8" s="8">
        <f t="shared" si="11"/>
        <v>373.87</v>
      </c>
      <c r="U8" s="8">
        <f t="shared" si="12"/>
        <v>18723.085564501031</v>
      </c>
    </row>
    <row r="9" spans="1:21" x14ac:dyDescent="0.25">
      <c r="A9" s="4">
        <f t="shared" si="0"/>
        <v>0</v>
      </c>
      <c r="B9" s="4">
        <f t="shared" si="1"/>
        <v>263.88888888888891</v>
      </c>
      <c r="C9" s="4">
        <f t="shared" si="9"/>
        <v>316.66666666666669</v>
      </c>
      <c r="D9" s="4">
        <f t="shared" si="2"/>
        <v>380</v>
      </c>
      <c r="E9" s="15">
        <f t="shared" si="3"/>
        <v>4690000</v>
      </c>
      <c r="F9" s="10">
        <f t="shared" si="4"/>
        <v>17773</v>
      </c>
      <c r="G9" s="16">
        <f t="shared" si="5"/>
        <v>14811</v>
      </c>
      <c r="H9" s="10">
        <f t="shared" si="6"/>
        <v>12342</v>
      </c>
      <c r="I9" s="4" t="e">
        <f>#REF!</f>
        <v>#REF!</v>
      </c>
      <c r="J9" s="4">
        <f t="shared" si="7"/>
        <v>0</v>
      </c>
      <c r="O9">
        <v>380</v>
      </c>
      <c r="P9">
        <f t="shared" si="10"/>
        <v>316.66666666666669</v>
      </c>
      <c r="Q9">
        <f t="shared" si="8"/>
        <v>263.88888888888891</v>
      </c>
      <c r="R9" s="2">
        <v>4690000</v>
      </c>
      <c r="S9" s="8"/>
      <c r="T9" s="8">
        <f t="shared" si="11"/>
        <v>287.63888888888891</v>
      </c>
      <c r="U9" s="11">
        <f t="shared" si="12"/>
        <v>16305.166586190246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>
        <f t="shared" si="11"/>
        <v>0</v>
      </c>
      <c r="U10" s="8" t="e">
        <f t="shared" si="12"/>
        <v>#DIV/0!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>
        <f t="shared" si="11"/>
        <v>0</v>
      </c>
      <c r="U11" s="8" t="e">
        <f t="shared" si="12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>
        <f t="shared" si="11"/>
        <v>0</v>
      </c>
      <c r="U12" s="8" t="e">
        <f t="shared" si="12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>
        <f t="shared" si="11"/>
        <v>0</v>
      </c>
      <c r="U13" s="8" t="e">
        <f t="shared" si="12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>
        <f t="shared" si="11"/>
        <v>0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>
        <f t="shared" si="11"/>
        <v>0</v>
      </c>
    </row>
    <row r="17" spans="7:24" x14ac:dyDescent="0.25">
      <c r="G17" t="s">
        <v>13</v>
      </c>
    </row>
    <row r="19" spans="7:24" x14ac:dyDescent="0.25">
      <c r="G19" t="s">
        <v>14</v>
      </c>
      <c r="H19">
        <v>425</v>
      </c>
      <c r="I19">
        <f>39.49*10.764</f>
        <v>425.07035999999999</v>
      </c>
    </row>
    <row r="20" spans="7:24" x14ac:dyDescent="0.25">
      <c r="G20" t="s">
        <v>15</v>
      </c>
      <c r="H20">
        <v>16500</v>
      </c>
    </row>
    <row r="21" spans="7:24" x14ac:dyDescent="0.25">
      <c r="G21" t="s">
        <v>16</v>
      </c>
      <c r="H21">
        <f>H20*H19</f>
        <v>7012500</v>
      </c>
    </row>
    <row r="22" spans="7:24" x14ac:dyDescent="0.25">
      <c r="G22" s="6"/>
      <c r="H22" s="6"/>
      <c r="O22" t="s">
        <v>19</v>
      </c>
      <c r="P22">
        <f>39.52*9.8</f>
        <v>387.29600000000005</v>
      </c>
    </row>
    <row r="23" spans="7:24" x14ac:dyDescent="0.25">
      <c r="O23">
        <f>H19/P22</f>
        <v>1.0973518962240765</v>
      </c>
      <c r="P23">
        <f>P22*1.2</f>
        <v>464.75520000000006</v>
      </c>
    </row>
    <row r="24" spans="7:24" x14ac:dyDescent="0.25">
      <c r="G24" t="s">
        <v>20</v>
      </c>
      <c r="P24" s="11">
        <v>15000</v>
      </c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>
        <f>P24*P23</f>
        <v>6971328.0000000009</v>
      </c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>
        <f>P25/H19</f>
        <v>16403.124705882354</v>
      </c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23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2024-02-15T12:27:11Z</dcterms:modified>
</cp:coreProperties>
</file>