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Thane Main Branch\Vidhyadhar Shankar Sawant\"/>
    </mc:Choice>
  </mc:AlternateContent>
  <xr:revisionPtr revIDLastSave="0" documentId="13_ncr:1_{790AF1C3-DB31-411F-A85B-DC540180EA7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" i="4" l="1"/>
  <c r="G28" i="4"/>
  <c r="C5" i="25" l="1"/>
  <c r="C4" i="25"/>
  <c r="C3" i="25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<sst xmlns="http://schemas.openxmlformats.org/spreadsheetml/2006/main" count="130" uniqueCount="89">
  <si>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</si>
  <si>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</si>
  <si>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</si>
  <si>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</si>
  <si>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</si>
  <si>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</si>
  <si>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</si>
  <si>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</si>
  <si>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</si>
  <si>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</si>
  <si>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</si>
  <si>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</si>
  <si>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</si>
  <si>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</si>
  <si>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</si>
  <si>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</si>
  <si>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</si>
  <si>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</si>
  <si>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</si>
  <si>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</si>
  <si>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</si>
  <si>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</si>
  <si>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</si>
  <si>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</si>
  <si>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</si>
  <si>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</si>
  <si>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</si>
  <si>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</si>
  <si>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</si>
  <si>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</si>
  <si>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</si>
  <si>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</si>
  <si>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</si>
  <si>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</si>
  <si>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</si>
  <si>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</si>
  <si>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</si>
  <si>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</si>
  <si>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</si>
  <si>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</si>
  <si>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</si>
  <si>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</si>
  <si>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</si>
  <si>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</si>
  <si>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</si>
  <si>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</si>
  <si>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</si>
  <si>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</si>
  <si>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</si>
  <si>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</si>
  <si>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</si>
  <si>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</si>
  <si>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</si>
  <si>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</si>
  <si>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</si>
  <si>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</si>
  <si>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</si>
  <si>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</si>
  <si>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</si>
  <si>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</si>
  <si>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</si>
  <si>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</si>
  <si>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</si>
  <si>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</si>
  <si>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</si>
  <si>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</si>
  <si>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</si>
  <si>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</si>
  <si>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</si>
  <si>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</si>
  <si>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</si>
  <si>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</si>
  <si>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</si>
  <si>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</si>
  <si>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</si>
  <si>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</si>
  <si>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</si>
  <si>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</si>
  <si>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</si>
  <si>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</si>
  <si>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</si>
  <si>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</si>
  <si>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</si>
  <si>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</si>
  <si>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</si>
  <si>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02.07.2019</t>
  </si>
  <si>
    <t>OC-2016</t>
  </si>
  <si>
    <t>20 TO 22 LAKH</t>
  </si>
  <si>
    <t>IGR-05.01.23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</si>
</sst>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547C6-3CC5-4E63-9039-DBC33C17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A1F0D-F12C-486E-911A-8D8929C47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FB22A-98D2-4B6B-965F-956366AE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459476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4C281-9818-49F6-8940-6183D1C5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09076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B68D0-2D4B-44DA-8AC0-0130B0B77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1A4D6-EC90-472C-9280-97757BC3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0A29A-5535-4435-84F5-7A778076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2000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240</v>
      </c>
      <c r="D12" s="24"/>
      <c r="F12" s="19"/>
    </row>
    <row r="13" spans="1:6" x14ac:dyDescent="0.25">
      <c r="A13" s="16" t="s">
        <v>22</v>
      </c>
      <c r="B13" s="20"/>
      <c r="C13" s="21">
        <f>C6-C12</f>
        <v>1760</v>
      </c>
      <c r="D13" s="24"/>
      <c r="F13" s="19"/>
    </row>
    <row r="14" spans="1:6" x14ac:dyDescent="0.25">
      <c r="A14" s="16" t="s">
        <v>15</v>
      </c>
      <c r="B14" s="20"/>
      <c r="C14" s="21">
        <f>C5</f>
        <v>2000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3760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540</v>
      </c>
      <c r="D18" s="26"/>
      <c r="F18" s="19"/>
    </row>
    <row r="19" spans="1:6" x14ac:dyDescent="0.25">
      <c r="A19" s="16" t="s">
        <v>74</v>
      </c>
      <c r="B19" s="6"/>
      <c r="C19" s="32">
        <f>C18*C16</f>
        <v>2030400</v>
      </c>
      <c r="D19" s="33"/>
      <c r="E19" s="70"/>
      <c r="F19" s="34"/>
    </row>
    <row r="20" spans="1:6" x14ac:dyDescent="0.25">
      <c r="A20" s="16" t="s">
        <v>24</v>
      </c>
      <c r="C20" s="35">
        <f>C19*90%</f>
        <v>1827360</v>
      </c>
      <c r="D20" s="32"/>
      <c r="F20" s="19"/>
    </row>
    <row r="21" spans="1:6" x14ac:dyDescent="0.25">
      <c r="A21" s="16" t="s">
        <v>25</v>
      </c>
      <c r="C21" s="35">
        <f>C19*80%</f>
        <v>1624320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1080000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4230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T25" sqref="T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1950000</v>
      </c>
      <c r="F2" s="4">
        <f t="shared" ref="F2:F15" si="4">ROUND((E2/B2),0)</f>
        <v>4333</v>
      </c>
      <c r="G2" s="78">
        <f t="shared" ref="G2:G15" si="5">ROUND((E2/C2),0)</f>
        <v>3611</v>
      </c>
      <c r="H2" s="78">
        <f t="shared" ref="H2:H15" si="6">ROUND((E2/D2),0)</f>
        <v>3009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540</v>
      </c>
      <c r="Q2" s="7">
        <f t="shared" ref="Q2:Q10" si="9">P2/1.2</f>
        <v>450</v>
      </c>
      <c r="R2" s="79">
        <v>1950000</v>
      </c>
      <c r="S2" s="79" t="s">
        <v>88</v>
      </c>
    </row>
    <row r="3" spans="1:19" x14ac:dyDescent="0.25">
      <c r="A3" s="4">
        <v>2</v>
      </c>
      <c r="B3" s="4">
        <f t="shared" si="0"/>
        <v>500</v>
      </c>
      <c r="C3" s="4">
        <f t="shared" si="1"/>
        <v>600</v>
      </c>
      <c r="D3" s="4">
        <f t="shared" si="2"/>
        <v>720</v>
      </c>
      <c r="E3" s="5">
        <f t="shared" si="3"/>
        <v>2350000</v>
      </c>
      <c r="F3" s="4">
        <f t="shared" si="4"/>
        <v>4700</v>
      </c>
      <c r="G3" s="4">
        <f t="shared" si="5"/>
        <v>3917</v>
      </c>
      <c r="H3" s="4">
        <f t="shared" si="6"/>
        <v>3264</v>
      </c>
      <c r="I3" s="4">
        <f t="shared" si="7"/>
        <v>0</v>
      </c>
      <c r="J3" s="4">
        <f t="shared" si="8"/>
        <v>0</v>
      </c>
      <c r="O3">
        <v>0</v>
      </c>
      <c r="P3">
        <v>600</v>
      </c>
      <c r="Q3">
        <f t="shared" si="9"/>
        <v>500</v>
      </c>
      <c r="R3" s="2">
        <v>2350000</v>
      </c>
      <c r="S3" s="2"/>
    </row>
    <row r="4" spans="1:19" x14ac:dyDescent="0.25">
      <c r="A4" s="4">
        <v>3</v>
      </c>
      <c r="B4" s="4">
        <f t="shared" si="0"/>
        <v>625</v>
      </c>
      <c r="C4" s="4">
        <f t="shared" si="1"/>
        <v>750</v>
      </c>
      <c r="D4" s="4">
        <f t="shared" si="2"/>
        <v>900</v>
      </c>
      <c r="E4" s="5">
        <f t="shared" si="3"/>
        <v>2500000</v>
      </c>
      <c r="F4" s="4">
        <f t="shared" si="4"/>
        <v>4000</v>
      </c>
      <c r="G4" s="4">
        <f t="shared" si="5"/>
        <v>3333</v>
      </c>
      <c r="H4" s="4">
        <f t="shared" si="6"/>
        <v>2778</v>
      </c>
      <c r="I4" s="4">
        <f t="shared" si="7"/>
        <v>0</v>
      </c>
      <c r="J4" s="4">
        <f t="shared" si="8"/>
        <v>0</v>
      </c>
      <c r="O4">
        <v>0</v>
      </c>
      <c r="P4">
        <v>750</v>
      </c>
      <c r="Q4">
        <f t="shared" si="9"/>
        <v>625</v>
      </c>
      <c r="R4" s="2">
        <v>2500000</v>
      </c>
      <c r="S4" s="2"/>
    </row>
    <row r="5" spans="1:19" x14ac:dyDescent="0.25">
      <c r="A5" s="4">
        <v>4</v>
      </c>
      <c r="B5" s="4">
        <f t="shared" si="0"/>
        <v>555.83333333333337</v>
      </c>
      <c r="C5" s="4">
        <f t="shared" si="1"/>
        <v>667</v>
      </c>
      <c r="D5" s="4">
        <f t="shared" si="2"/>
        <v>800.4</v>
      </c>
      <c r="E5" s="5">
        <f t="shared" si="3"/>
        <v>3500000</v>
      </c>
      <c r="F5" s="4">
        <f t="shared" si="4"/>
        <v>6297</v>
      </c>
      <c r="G5" s="4">
        <f t="shared" si="5"/>
        <v>5247</v>
      </c>
      <c r="H5" s="4">
        <f t="shared" si="6"/>
        <v>4373</v>
      </c>
      <c r="I5" s="4">
        <f t="shared" si="7"/>
        <v>0</v>
      </c>
      <c r="J5" s="4">
        <f t="shared" si="8"/>
        <v>0</v>
      </c>
      <c r="O5">
        <v>0</v>
      </c>
      <c r="P5">
        <v>667</v>
      </c>
      <c r="Q5">
        <f t="shared" si="9"/>
        <v>555.83333333333337</v>
      </c>
      <c r="R5" s="2">
        <v>3500000</v>
      </c>
      <c r="S5" s="2"/>
    </row>
    <row r="6" spans="1:19" x14ac:dyDescent="0.25">
      <c r="A6" s="4">
        <v>5</v>
      </c>
      <c r="B6" s="4">
        <f t="shared" si="0"/>
        <v>429.16666666666669</v>
      </c>
      <c r="C6" s="4">
        <f t="shared" si="1"/>
        <v>515</v>
      </c>
      <c r="D6" s="4">
        <f t="shared" si="2"/>
        <v>618</v>
      </c>
      <c r="E6" s="5">
        <f t="shared" si="3"/>
        <v>2300000</v>
      </c>
      <c r="F6" s="4">
        <f t="shared" si="4"/>
        <v>5359</v>
      </c>
      <c r="G6" s="78">
        <f t="shared" si="5"/>
        <v>4466</v>
      </c>
      <c r="H6" s="78">
        <f t="shared" si="6"/>
        <v>3722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515</v>
      </c>
      <c r="Q6" s="7">
        <f t="shared" si="9"/>
        <v>429.16666666666669</v>
      </c>
      <c r="R6" s="79">
        <v>2300000</v>
      </c>
      <c r="S6" s="2"/>
    </row>
    <row r="7" spans="1:19" x14ac:dyDescent="0.25">
      <c r="A7" s="4">
        <v>6</v>
      </c>
      <c r="B7" s="4">
        <f t="shared" si="0"/>
        <v>525</v>
      </c>
      <c r="C7" s="4">
        <f t="shared" si="1"/>
        <v>630</v>
      </c>
      <c r="D7" s="4">
        <f t="shared" si="2"/>
        <v>756</v>
      </c>
      <c r="E7" s="5">
        <f t="shared" si="3"/>
        <v>2700000</v>
      </c>
      <c r="F7" s="4">
        <f t="shared" si="4"/>
        <v>5143</v>
      </c>
      <c r="G7" s="78">
        <f t="shared" si="5"/>
        <v>4286</v>
      </c>
      <c r="H7" s="78">
        <f t="shared" si="6"/>
        <v>3571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630</v>
      </c>
      <c r="Q7" s="7">
        <f t="shared" si="9"/>
        <v>525</v>
      </c>
      <c r="R7" s="79">
        <v>2700000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6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 t="s">
        <v>87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f>362+39</f>
        <v>401</v>
      </c>
    </row>
    <row r="29" spans="1:19" s="10" customFormat="1" x14ac:dyDescent="0.25">
      <c r="C29" s="72" t="s">
        <v>1</v>
      </c>
      <c r="D29" s="72">
        <v>1900000</v>
      </c>
      <c r="F29" s="57" t="s">
        <v>72</v>
      </c>
      <c r="G29" s="57">
        <v>540</v>
      </c>
      <c r="H29" s="10">
        <f>G29/G28</f>
        <v>1.3466334164588529</v>
      </c>
    </row>
    <row r="30" spans="1:19" s="10" customFormat="1" x14ac:dyDescent="0.25">
      <c r="F30" s="57" t="s">
        <v>73</v>
      </c>
      <c r="G30" s="57">
        <v>3760</v>
      </c>
    </row>
    <row r="31" spans="1:19" s="10" customFormat="1" x14ac:dyDescent="0.25">
      <c r="C31" s="75"/>
      <c r="D31" s="75"/>
      <c r="F31" s="75" t="s">
        <v>74</v>
      </c>
      <c r="G31" s="75">
        <f>G29*G30</f>
        <v>2030400</v>
      </c>
      <c r="H31" s="10">
        <f>G31/D29</f>
        <v>1.0686315789473684</v>
      </c>
    </row>
    <row r="32" spans="1:19" s="10" customFormat="1" x14ac:dyDescent="0.25">
      <c r="C32" s="75"/>
      <c r="D32" s="75"/>
      <c r="F32" s="75" t="s">
        <v>24</v>
      </c>
      <c r="G32" s="75">
        <f>G31*90%</f>
        <v>1827360</v>
      </c>
    </row>
    <row r="33" spans="3:7" s="10" customFormat="1" x14ac:dyDescent="0.25">
      <c r="C33" s="75"/>
      <c r="D33" s="75"/>
      <c r="F33" s="75" t="s">
        <v>25</v>
      </c>
      <c r="G33" s="75">
        <f>G31*80%</f>
        <v>1624320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A2" sqref="A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2024-02-14T06:50:23Z</dcterms:modified>
</cp:coreProperties>
</file>