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9BA2405-8F1F-4937-ABD5-2A3381BDB45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7" i="1" l="1"/>
  <c r="D27" i="1"/>
  <c r="H40" i="1"/>
  <c r="G40" i="1"/>
  <c r="D40" i="1"/>
  <c r="B40" i="1"/>
  <c r="B39" i="1"/>
  <c r="B38" i="1"/>
  <c r="I7" i="1"/>
  <c r="J6" i="1"/>
  <c r="J7" i="1" s="1"/>
  <c r="I37" i="1"/>
  <c r="F7" i="1"/>
  <c r="I3" i="1"/>
  <c r="G5" i="1"/>
  <c r="G6" i="1" s="1"/>
  <c r="F5" i="1"/>
  <c r="F6" i="1" s="1"/>
  <c r="B20" i="1"/>
  <c r="K7" i="1" l="1"/>
  <c r="K8" i="1" s="1"/>
  <c r="J32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J27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<sst xmlns="http://schemas.openxmlformats.org/spreadsheetml/2006/main" count="33" uniqueCount="31">
  <si>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</si>
  <si>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</si>
  <si>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</si>
  <si>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</si>
  <si>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</si>
  <si>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</si>
  <si>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</si>
  <si>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</si>
  <si>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</si>
  <si>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</si>
  <si>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</si>
  <si>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</si>
  <si>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</si>
  <si>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</si>
  <si>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</si>
  <si>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</si>
  <si>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</si>
  <si>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</si>
  <si>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</si>
  <si>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</si>
  <si>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</si>
  <si>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</si>
  <si>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</si>
  <si>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</si>
  <si>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Measurement Carpet</t>
  </si>
  <si>
    <t>Agreement Carpet Area</t>
  </si>
  <si>
    <t>Terrace</t>
  </si>
  <si>
    <t>RV</t>
  </si>
  <si>
    <t>DV</t>
  </si>
  <si>
    <t>Built up Area</t>
  </si>
  <si>
    <t>Built up Area + 40% 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</si>
</sst>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0" xfId="0" applyFill="1"/>
    <xf numFmtId="0" fontId="0" fillId="5" borderId="1" xfId="0" applyFill="1" applyBorder="1"/>
    <xf numFmtId="43" fontId="3" fillId="5" borderId="0" xfId="1" applyFont="1" applyFill="1" applyBorder="1"/>
    <xf numFmtId="43" fontId="6" fillId="0" borderId="0" xfId="0" applyNumberFormat="1" applyFont="1"/>
    <xf numFmtId="43" fontId="0" fillId="0" borderId="1" xfId="1" applyFont="1" applyBorder="1" applyAlignment="1">
      <alignment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134134</xdr:colOff>
      <xdr:row>42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78E03-9CC3-485E-9FB5-77A3DD94A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20534" cy="81069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10292</xdr:colOff>
      <xdr:row>41</xdr:row>
      <xdr:rowOff>134432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3C76CB-D9CB-44BA-90F2-2B9D5259C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496692" cy="7754432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28</xdr:col>
      <xdr:colOff>457944</xdr:colOff>
      <xdr:row>39</xdr:row>
      <xdr:rowOff>124853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6ECCD6-3324-470C-B377-864C80A94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334744" cy="7363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68726</xdr:colOff>
      <xdr:row>46</xdr:row>
      <xdr:rowOff>77434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D80240-B738-43F7-B2A0-D7B861A41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99126" cy="8840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16</xdr:col>
      <xdr:colOff>87094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3FBE40-F108-419E-A47D-B338A3ECE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9812119" cy="8164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B43" sqref="B43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1" max="11" width="14.2851562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7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11000</v>
      </c>
      <c r="C3" s="47"/>
      <c r="D3" s="42"/>
      <c r="E3" s="13"/>
      <c r="F3" s="5">
        <v>2010</v>
      </c>
      <c r="G3" s="7">
        <v>2024</v>
      </c>
      <c r="H3" s="8">
        <f>G3-F3</f>
        <v>14</v>
      </c>
      <c r="I3" s="6">
        <f>2014-7</f>
        <v>2007</v>
      </c>
      <c r="L3" s="5"/>
      <c r="M3" s="7"/>
      <c r="N3" s="8"/>
      <c r="O3" s="6"/>
    </row>
    <row r="4" spans="1:15" ht="33" x14ac:dyDescent="0.3">
      <c r="A4" s="35" t="s">
        <v>1</v>
      </c>
      <c r="B4" s="47">
        <v>2600</v>
      </c>
      <c r="C4" s="47"/>
      <c r="D4" s="42"/>
      <c r="E4" s="13"/>
      <c r="F4" s="72" t="s">
        <v>25</v>
      </c>
      <c r="G4" s="73" t="s">
        <v>26</v>
      </c>
      <c r="H4" s="8"/>
      <c r="I4" s="6"/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8400</v>
      </c>
      <c r="C5" s="47"/>
      <c r="D5" s="42"/>
      <c r="E5" s="22"/>
      <c r="F5" s="74">
        <f>114.77*10.764</f>
        <v>1235.38428</v>
      </c>
      <c r="G5" s="75">
        <f>9.1*10.764</f>
        <v>97.952399999999997</v>
      </c>
      <c r="H5" s="29"/>
      <c r="I5" s="50">
        <v>1235</v>
      </c>
      <c r="J5">
        <v>98</v>
      </c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2600</v>
      </c>
      <c r="C6" s="47"/>
      <c r="D6" s="42"/>
      <c r="E6" s="62" t="s">
        <v>29</v>
      </c>
      <c r="F6" s="62">
        <f>F5*1.2</f>
        <v>1482.4611359999999</v>
      </c>
      <c r="G6" s="27">
        <f>G5*40%</f>
        <v>39.180959999999999</v>
      </c>
      <c r="H6" s="29"/>
      <c r="I6" s="18">
        <v>13000</v>
      </c>
      <c r="J6" s="19">
        <f>I6*40%</f>
        <v>5200</v>
      </c>
      <c r="L6" s="5"/>
      <c r="M6" s="7"/>
      <c r="N6" s="8"/>
      <c r="O6" s="6"/>
    </row>
    <row r="7" spans="1:15" ht="30.75" x14ac:dyDescent="0.3">
      <c r="A7" s="34" t="s">
        <v>4</v>
      </c>
      <c r="B7" s="36">
        <v>14</v>
      </c>
      <c r="C7" s="36"/>
      <c r="D7" s="58"/>
      <c r="E7" s="77" t="s">
        <v>30</v>
      </c>
      <c r="F7" s="22">
        <f>1482+39</f>
        <v>1521</v>
      </c>
      <c r="G7" s="27"/>
      <c r="H7" s="27"/>
      <c r="I7" s="76">
        <f>I6*I5</f>
        <v>16055000</v>
      </c>
      <c r="J7" s="19">
        <f>J6*J5</f>
        <v>509600</v>
      </c>
      <c r="K7" s="13">
        <f>I7+J7</f>
        <v>16564600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46</v>
      </c>
      <c r="C8" s="36"/>
      <c r="D8" s="59"/>
      <c r="E8" s="53"/>
      <c r="F8" s="22"/>
      <c r="G8" s="28"/>
      <c r="H8" s="27"/>
      <c r="I8" s="19"/>
      <c r="J8" s="19"/>
      <c r="K8" s="13">
        <f>K7/1521</f>
        <v>10890.598290598291</v>
      </c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8"/>
      <c r="E9" s="52"/>
      <c r="F9" s="54"/>
      <c r="G9" s="49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21</v>
      </c>
      <c r="C10" s="36"/>
      <c r="D10" s="58"/>
      <c r="E10" s="52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0.21</v>
      </c>
      <c r="C11" s="48"/>
      <c r="D11" s="60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546</v>
      </c>
      <c r="C12" s="47"/>
      <c r="D12" s="61"/>
      <c r="E12" s="1"/>
      <c r="F12" s="13"/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2054</v>
      </c>
      <c r="C13" s="47"/>
      <c r="D13" s="61"/>
      <c r="E13" s="1"/>
      <c r="F13" s="13" t="s">
        <v>24</v>
      </c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8400</v>
      </c>
      <c r="C14" s="47"/>
      <c r="D14" s="42"/>
      <c r="E14" s="13"/>
      <c r="F14" s="16">
        <v>1226</v>
      </c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10454</v>
      </c>
      <c r="C15" s="47"/>
      <c r="D15" s="42"/>
      <c r="E15" s="13"/>
      <c r="F15" s="16"/>
      <c r="G15" s="30"/>
      <c r="H15" s="28"/>
      <c r="I15" s="16"/>
      <c r="J15" s="28"/>
      <c r="K15" s="16"/>
      <c r="L15" s="16"/>
      <c r="M15" s="14"/>
      <c r="N15" s="8"/>
      <c r="O15" s="6"/>
    </row>
    <row r="16" spans="1:15" ht="16.5" x14ac:dyDescent="0.3">
      <c r="A16" s="34" t="s">
        <v>23</v>
      </c>
      <c r="B16" s="37">
        <v>1521</v>
      </c>
      <c r="C16" s="37"/>
      <c r="D16" s="38"/>
      <c r="E16" s="13"/>
      <c r="F16" s="28"/>
      <c r="G16" s="31"/>
      <c r="H16" s="27"/>
      <c r="I16" s="50"/>
      <c r="J16" s="13"/>
      <c r="L16" s="5"/>
      <c r="N16" s="11"/>
      <c r="O16" s="6"/>
    </row>
    <row r="17" spans="1:15" ht="16.5" x14ac:dyDescent="0.3">
      <c r="A17" s="34" t="s">
        <v>11</v>
      </c>
      <c r="B17" s="39">
        <f>B15*B16</f>
        <v>15900534</v>
      </c>
      <c r="C17" s="39"/>
      <c r="D17" s="40"/>
      <c r="E17" s="13"/>
      <c r="F17" s="28"/>
      <c r="G17" s="28"/>
      <c r="H17" s="27"/>
      <c r="I17" s="50"/>
      <c r="J17" s="13"/>
      <c r="L17" s="5"/>
      <c r="N17" s="27"/>
      <c r="O17" s="50"/>
    </row>
    <row r="18" spans="1:15" ht="16.5" x14ac:dyDescent="0.3">
      <c r="A18" s="34" t="s">
        <v>27</v>
      </c>
      <c r="B18" s="39">
        <f>B17*0.9</f>
        <v>14310480.6</v>
      </c>
      <c r="C18" s="39"/>
      <c r="D18" s="40"/>
      <c r="E18" s="13"/>
      <c r="F18" s="28"/>
      <c r="G18" s="28"/>
      <c r="H18" s="27"/>
      <c r="I18" s="50"/>
      <c r="J18" s="13"/>
      <c r="N18" s="27"/>
      <c r="O18" s="13"/>
    </row>
    <row r="19" spans="1:15" ht="16.5" x14ac:dyDescent="0.3">
      <c r="A19" s="34" t="s">
        <v>28</v>
      </c>
      <c r="B19" s="39">
        <f>B17*0.8</f>
        <v>12720427.200000001</v>
      </c>
      <c r="C19" s="39"/>
      <c r="D19" s="40"/>
      <c r="E19" s="13"/>
      <c r="F19" s="28"/>
      <c r="G19" s="28"/>
      <c r="H19" s="27"/>
      <c r="I19" s="50"/>
      <c r="J19" s="13"/>
      <c r="N19" s="27"/>
      <c r="O19" s="13"/>
    </row>
    <row r="20" spans="1:15" ht="16.5" x14ac:dyDescent="0.3">
      <c r="A20" s="34" t="s">
        <v>12</v>
      </c>
      <c r="B20" s="41">
        <f>B4*B16</f>
        <v>3954600</v>
      </c>
      <c r="C20" s="41"/>
      <c r="D20" s="42"/>
      <c r="E20" s="13"/>
      <c r="F20" s="13"/>
      <c r="G20" s="13"/>
      <c r="I20" s="6"/>
    </row>
    <row r="21" spans="1:15" ht="16.5" x14ac:dyDescent="0.3">
      <c r="A21" s="36" t="s">
        <v>16</v>
      </c>
      <c r="B21" s="51">
        <f>B17*0.025/12</f>
        <v>33126.112500000003</v>
      </c>
      <c r="C21" s="41"/>
      <c r="D21" s="41"/>
      <c r="E21" s="13"/>
    </row>
    <row r="22" spans="1:15" x14ac:dyDescent="0.25">
      <c r="B22" s="24"/>
      <c r="C22" s="24"/>
    </row>
    <row r="23" spans="1:15" x14ac:dyDescent="0.25">
      <c r="B23" s="24"/>
      <c r="C23" s="2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1063</v>
      </c>
      <c r="D27" s="55">
        <f>C27*1.2</f>
        <v>1275.5999999999999</v>
      </c>
      <c r="E27" s="55"/>
      <c r="F27" s="20">
        <v>16500000</v>
      </c>
      <c r="G27" s="56">
        <f t="shared" ref="G27:G33" si="0">F27/C27</f>
        <v>15522.107243650047</v>
      </c>
      <c r="H27" s="22">
        <f>F27/D27</f>
        <v>12935.089369708374</v>
      </c>
      <c r="I27" s="22" t="e">
        <f t="shared" ref="I27:I33" si="1">F27/B27</f>
        <v>#DIV/0!</v>
      </c>
      <c r="J27" s="20">
        <f t="shared" ref="J27:J32" si="2">D27/C27</f>
        <v>1.2</v>
      </c>
      <c r="K27" s="33"/>
    </row>
    <row r="28" spans="1:15" ht="17.25" x14ac:dyDescent="0.3">
      <c r="B28" s="21"/>
      <c r="C28" s="66"/>
      <c r="D28" s="55">
        <v>1457</v>
      </c>
      <c r="E28" s="67"/>
      <c r="F28" s="67">
        <v>15700000</v>
      </c>
      <c r="G28" s="68" t="e">
        <f t="shared" si="0"/>
        <v>#DIV/0!</v>
      </c>
      <c r="H28" s="22">
        <f>F28/D28</f>
        <v>10775.566231983528</v>
      </c>
      <c r="I28" s="22" t="e">
        <f t="shared" si="1"/>
        <v>#DIV/0!</v>
      </c>
      <c r="J28" s="20" t="e">
        <f t="shared" si="2"/>
        <v>#DIV/0!</v>
      </c>
      <c r="K28" s="33"/>
    </row>
    <row r="29" spans="1:15" x14ac:dyDescent="0.25">
      <c r="B29" s="66"/>
      <c r="C29" s="66"/>
      <c r="D29" s="55"/>
      <c r="E29" s="67"/>
      <c r="F29" s="68"/>
      <c r="G29" s="68" t="e">
        <f t="shared" si="0"/>
        <v>#DIV/0!</v>
      </c>
      <c r="H29" s="22" t="e">
        <f t="shared" ref="H29:H33" si="3">F29/D29</f>
        <v>#DIV/0!</v>
      </c>
      <c r="I29" s="22" t="e">
        <f t="shared" si="1"/>
        <v>#DIV/0!</v>
      </c>
      <c r="J29" s="20" t="e">
        <f t="shared" si="2"/>
        <v>#DIV/0!</v>
      </c>
    </row>
    <row r="30" spans="1:15" x14ac:dyDescent="0.25">
      <c r="B30" s="21"/>
      <c r="C30" s="66"/>
      <c r="D30" s="55"/>
      <c r="E30" s="55"/>
      <c r="F30" s="22"/>
      <c r="G30" s="56" t="e">
        <f t="shared" si="0"/>
        <v>#DIV/0!</v>
      </c>
      <c r="H30" s="22" t="e">
        <f t="shared" si="3"/>
        <v>#DIV/0!</v>
      </c>
      <c r="I30" s="22" t="e">
        <f t="shared" si="1"/>
        <v>#DIV/0!</v>
      </c>
      <c r="J30" s="20" t="e">
        <f t="shared" si="2"/>
        <v>#DIV/0!</v>
      </c>
    </row>
    <row r="31" spans="1:15" x14ac:dyDescent="0.25">
      <c r="C31" s="66"/>
      <c r="D31" s="55"/>
      <c r="F31" s="44"/>
      <c r="G31" s="44" t="e">
        <f t="shared" si="0"/>
        <v>#DIV/0!</v>
      </c>
      <c r="H31" s="22" t="e">
        <f t="shared" si="3"/>
        <v>#DIV/0!</v>
      </c>
      <c r="I31" s="44" t="e">
        <f t="shared" si="1"/>
        <v>#DIV/0!</v>
      </c>
      <c r="J31" s="43" t="e">
        <f t="shared" si="2"/>
        <v>#DIV/0!</v>
      </c>
    </row>
    <row r="32" spans="1:15" x14ac:dyDescent="0.25">
      <c r="D32" s="55"/>
      <c r="F32" s="44"/>
      <c r="G32" s="44" t="e">
        <f t="shared" si="0"/>
        <v>#DIV/0!</v>
      </c>
      <c r="H32" s="44" t="e">
        <f t="shared" si="3"/>
        <v>#DIV/0!</v>
      </c>
      <c r="I32" s="44" t="e">
        <f t="shared" si="1"/>
        <v>#DIV/0!</v>
      </c>
      <c r="J32" s="43" t="e">
        <f t="shared" si="2"/>
        <v>#DIV/0!</v>
      </c>
    </row>
    <row r="33" spans="1:11" x14ac:dyDescent="0.25">
      <c r="F33" s="43"/>
      <c r="G33" s="44" t="e">
        <f t="shared" si="0"/>
        <v>#DIV/0!</v>
      </c>
      <c r="H33" s="44" t="e">
        <f t="shared" si="3"/>
        <v>#DIV/0!</v>
      </c>
      <c r="I33" s="44" t="e">
        <f t="shared" si="1"/>
        <v>#DIV/0!</v>
      </c>
    </row>
    <row r="34" spans="1:11" x14ac:dyDescent="0.25">
      <c r="B34" s="17" t="s">
        <v>22</v>
      </c>
    </row>
    <row r="35" spans="1:11" x14ac:dyDescent="0.25">
      <c r="B35" s="69">
        <v>779</v>
      </c>
      <c r="C35" s="69">
        <v>7000000</v>
      </c>
      <c r="D35" s="70">
        <f t="shared" ref="D35:D40" si="4">C35/B35</f>
        <v>8985.8793324775361</v>
      </c>
      <c r="E35" s="70">
        <v>490000</v>
      </c>
      <c r="F35" s="70">
        <v>30000</v>
      </c>
      <c r="G35" s="71">
        <f t="shared" ref="G35:G40" si="5">F35+E35+C35</f>
        <v>7520000</v>
      </c>
      <c r="H35">
        <f t="shared" ref="H35:H40" si="6">G35/B35</f>
        <v>9653.4017971758658</v>
      </c>
      <c r="I35" s="13"/>
    </row>
    <row r="36" spans="1:11" x14ac:dyDescent="0.25">
      <c r="B36" s="17">
        <v>1335</v>
      </c>
      <c r="C36" s="17">
        <v>10253681</v>
      </c>
      <c r="D36">
        <f t="shared" si="4"/>
        <v>7680.6599250936333</v>
      </c>
      <c r="E36">
        <v>718000</v>
      </c>
      <c r="F36" s="70">
        <v>30000</v>
      </c>
      <c r="G36" s="13">
        <f t="shared" si="5"/>
        <v>11001681</v>
      </c>
      <c r="H36">
        <f t="shared" si="6"/>
        <v>8240.9595505617981</v>
      </c>
      <c r="I36" s="13"/>
    </row>
    <row r="37" spans="1:11" x14ac:dyDescent="0.25">
      <c r="A37">
        <v>1235</v>
      </c>
      <c r="B37" s="17">
        <v>1521</v>
      </c>
      <c r="C37" s="17">
        <v>16000000</v>
      </c>
      <c r="D37">
        <f t="shared" si="4"/>
        <v>10519.39513477975</v>
      </c>
      <c r="E37">
        <v>1120000</v>
      </c>
      <c r="F37">
        <v>30000</v>
      </c>
      <c r="G37" s="13">
        <f t="shared" si="5"/>
        <v>17150000</v>
      </c>
      <c r="H37">
        <f t="shared" si="6"/>
        <v>11275.476660092045</v>
      </c>
      <c r="I37">
        <f>C37/A37</f>
        <v>12955.465587044535</v>
      </c>
      <c r="K37">
        <f>114.77*10.764</f>
        <v>1235.38428</v>
      </c>
    </row>
    <row r="38" spans="1:11" ht="15.75" x14ac:dyDescent="0.25">
      <c r="A38" s="15">
        <v>1066</v>
      </c>
      <c r="B38" s="17">
        <f>A38*1.2+36</f>
        <v>1315.2</v>
      </c>
      <c r="C38" s="17">
        <v>12700000</v>
      </c>
      <c r="D38">
        <f t="shared" si="4"/>
        <v>9656.3260340632605</v>
      </c>
      <c r="E38">
        <v>889000</v>
      </c>
      <c r="F38">
        <v>30000</v>
      </c>
      <c r="G38" s="13">
        <f t="shared" si="5"/>
        <v>13619000</v>
      </c>
      <c r="H38">
        <f t="shared" si="6"/>
        <v>10355.079075425791</v>
      </c>
    </row>
    <row r="39" spans="1:11" ht="15.75" x14ac:dyDescent="0.25">
      <c r="A39" s="15"/>
      <c r="B39" s="63">
        <f>110.36*10.764</f>
        <v>1187.9150399999999</v>
      </c>
      <c r="C39" s="63">
        <v>10500000</v>
      </c>
      <c r="D39" s="64">
        <f t="shared" si="4"/>
        <v>8839.0159619496026</v>
      </c>
      <c r="E39" s="64">
        <v>735000</v>
      </c>
      <c r="F39" s="64">
        <v>30000</v>
      </c>
      <c r="G39" s="65">
        <f t="shared" si="5"/>
        <v>11265000</v>
      </c>
      <c r="H39" s="64">
        <f t="shared" si="6"/>
        <v>9483.0014106059316</v>
      </c>
    </row>
    <row r="40" spans="1:11" ht="15.75" x14ac:dyDescent="0.25">
      <c r="A40" s="15"/>
      <c r="B40" s="17">
        <f>134.11*10.764</f>
        <v>1443.5600400000001</v>
      </c>
      <c r="C40" s="17">
        <v>16000000</v>
      </c>
      <c r="D40">
        <f t="shared" si="4"/>
        <v>11083.709410520951</v>
      </c>
      <c r="E40">
        <v>960000</v>
      </c>
      <c r="F40" s="64">
        <v>30000</v>
      </c>
      <c r="G40" s="65">
        <f t="shared" si="5"/>
        <v>16990000</v>
      </c>
      <c r="H40" s="64">
        <f t="shared" si="6"/>
        <v>11769.513930296935</v>
      </c>
    </row>
    <row r="41" spans="1:11" ht="15.75" x14ac:dyDescent="0.25">
      <c r="A41" s="15"/>
    </row>
    <row r="42" spans="1:11" ht="15.75" x14ac:dyDescent="0.25">
      <c r="A42" s="15"/>
    </row>
    <row r="43" spans="1:11" ht="15.75" x14ac:dyDescent="0.25">
      <c r="A43" s="15"/>
    </row>
    <row r="44" spans="1:11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0BAA2-BF0D-4FDD-BE9A-8CEFC448128A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FE4EE-7BEE-4CB1-840C-EDC1006B50A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0B76-A82B-4923-B82C-495B190CB4A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2024-02-14T12:26:43Z</dcterms:modified>
</cp:coreProperties>
</file>