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50E192F-CF4E-42E1-9C99-88A46595B11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  <sheet name="Sheet10" sheetId="13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" i="1" l="1"/>
  <c r="D17" i="1"/>
  <c r="C20" i="1"/>
  <c r="G14" i="1"/>
  <c r="C10" i="1"/>
  <c r="C11" i="1" s="1"/>
  <c r="C8" i="1"/>
  <c r="C6" i="1"/>
  <c r="C5" i="1"/>
  <c r="C14" i="1" s="1"/>
  <c r="B20" i="1"/>
  <c r="F14" i="1"/>
  <c r="G5" i="1"/>
  <c r="G40" i="1"/>
  <c r="H40" i="1" s="1"/>
  <c r="D40" i="1"/>
  <c r="I3" i="1"/>
  <c r="C12" i="1" l="1"/>
  <c r="C13" i="1" s="1"/>
  <c r="C15" i="1" s="1"/>
  <c r="J32" i="1"/>
  <c r="J31" i="1"/>
  <c r="C21" i="1" l="1"/>
  <c r="C18" i="1"/>
  <c r="C19" i="1"/>
  <c r="J30" i="1"/>
  <c r="J29" i="1"/>
  <c r="J28" i="1"/>
  <c r="G39" i="1"/>
  <c r="H39" i="1" s="1"/>
  <c r="G38" i="1"/>
  <c r="H38" i="1" s="1"/>
  <c r="D39" i="1"/>
  <c r="D38" i="1"/>
  <c r="G37" i="1"/>
  <c r="G36" i="1"/>
  <c r="G35" i="1"/>
  <c r="J27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<sst xmlns="http://schemas.openxmlformats.org/spreadsheetml/2006/main" count="36" uniqueCount="32">
  <si>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</si>
  <si>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</si>
  <si>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</si>
  <si>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</si>
  <si>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</si>
  <si>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</si>
  <si>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</si>
  <si>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</si>
  <si>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</si>
  <si>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</si>
  <si>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</si>
  <si>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</si>
  <si>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</si>
  <si>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</si>
  <si>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</si>
  <si>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</si>
  <si>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</si>
  <si>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</si>
  <si>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</si>
  <si>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</si>
  <si>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</si>
  <si>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</si>
  <si>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</si>
  <si>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</si>
  <si>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</si>
  <si>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</si>
  <si>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Measurement Carpet</t>
  </si>
  <si>
    <t>Kamal Vihar</t>
  </si>
  <si>
    <t>Sankalp Apartment</t>
  </si>
  <si>
    <t>Bahiru Kera Kunde / 201</t>
  </si>
  <si>
    <t>Pralhad Shankar Pawar / 203 </t>
  </si>
  <si>
    <t>Agreement 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</si>
</sst>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8" xfId="0" applyNumberFormat="1" applyBorder="1"/>
    <xf numFmtId="0" fontId="0" fillId="2" borderId="5" xfId="0" applyFill="1" applyBorder="1" applyAlignment="1">
      <alignment wrapText="1"/>
    </xf>
    <xf numFmtId="0" fontId="0" fillId="2" borderId="1" xfId="0" applyFill="1" applyBorder="1"/>
    <xf numFmtId="43" fontId="3" fillId="2" borderId="0" xfId="1" applyFont="1" applyFill="1" applyBorder="1"/>
    <xf numFmtId="43" fontId="6" fillId="0" borderId="0" xfId="0" applyNumberFormat="1" applyFont="1"/>
    <xf numFmtId="43" fontId="0" fillId="0" borderId="1" xfId="1" applyFont="1" applyBorder="1" applyAlignment="1">
      <alignment wrapText="1"/>
    </xf>
    <xf numFmtId="0" fontId="7" fillId="0" borderId="1" xfId="0" applyFont="1" applyBorder="1"/>
    <xf numFmtId="0" fontId="0" fillId="0" borderId="1" xfId="0" applyBorder="1"/>
    <xf numFmtId="43" fontId="13" fillId="0" borderId="1" xfId="1" applyFont="1" applyFill="1" applyBorder="1" applyAlignment="1">
      <alignment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21265</xdr:colOff>
      <xdr:row>47</xdr:row>
      <xdr:rowOff>39355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9A7AAB-B59F-42AB-98A5-CAC24EC1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70865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458880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F16DF0-55E3-4373-9D2A-532DA9452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41280" cy="8145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592760</xdr:colOff>
      <xdr:row>47</xdr:row>
      <xdr:rowOff>77460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845DC6-44BB-4C85-BCE5-A6A7316F9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32760" cy="9030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48397</xdr:colOff>
      <xdr:row>41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F3A874-2F60-4C9E-B2E5-923B43539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34797" cy="785922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19</xdr:col>
      <xdr:colOff>210345</xdr:colOff>
      <xdr:row>40</xdr:row>
      <xdr:rowOff>115353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68202D-C2E4-471D-8151-356F55F91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696745" cy="7544853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29</xdr:col>
      <xdr:colOff>29345</xdr:colOff>
      <xdr:row>41</xdr:row>
      <xdr:rowOff>77274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3E3033-3E0C-4FEC-AE22-D7D098ED0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515745" cy="769727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41</xdr:row>
      <xdr:rowOff>0</xdr:rowOff>
    </xdr:from>
    <xdr:to>
      <xdr:col>20</xdr:col>
      <xdr:colOff>38871</xdr:colOff>
      <xdr:row>81</xdr:row>
      <xdr:rowOff>29643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4840014-0A05-4950-8E18-8EA9E0D3B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7810500"/>
          <a:ext cx="5525271" cy="7649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573707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C06C63-3766-4AFD-A0D7-5064673DA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13707" cy="8554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497496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889AC8-4214-406D-BA36-386B16B56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37496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6B3216-8B6A-4952-AA65-8D7808CC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296933</xdr:colOff>
      <xdr:row>37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43BD0E-9F50-4721-87A9-6D9C47209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79333" cy="71066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334698</xdr:colOff>
      <xdr:row>40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2AB0DC-9636-4B4D-9CB1-526BA70D0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78698" cy="7621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21" sqref="F21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1" max="11" width="14.28515625" bestFit="1" customWidth="1"/>
    <col min="14" max="14" width="14.28515625" bestFit="1" customWidth="1"/>
    <col min="15" max="15" width="11.5703125" bestFit="1" customWidth="1"/>
  </cols>
  <sheetData>
    <row r="1" spans="1:15" ht="33" x14ac:dyDescent="0.3">
      <c r="A1" s="41"/>
      <c r="B1" s="62" t="s">
        <v>30</v>
      </c>
      <c r="C1" s="62" t="s">
        <v>29</v>
      </c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0" t="s">
        <v>28</v>
      </c>
      <c r="C2" s="40" t="s">
        <v>27</v>
      </c>
      <c r="D2" s="49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1">
        <v>4000</v>
      </c>
      <c r="C3" s="41">
        <v>4000</v>
      </c>
      <c r="D3" s="39"/>
      <c r="E3" s="13"/>
      <c r="F3" s="5">
        <v>2003</v>
      </c>
      <c r="G3" s="7">
        <v>2024</v>
      </c>
      <c r="H3" s="8">
        <f>G3-F3</f>
        <v>21</v>
      </c>
      <c r="I3" s="6">
        <f>2014-7</f>
        <v>2007</v>
      </c>
      <c r="L3" s="5"/>
      <c r="M3" s="7"/>
      <c r="N3" s="8"/>
      <c r="O3" s="6"/>
    </row>
    <row r="4" spans="1:15" ht="33" x14ac:dyDescent="0.3">
      <c r="A4" s="32" t="s">
        <v>1</v>
      </c>
      <c r="B4" s="41">
        <v>2500</v>
      </c>
      <c r="C4" s="41">
        <v>2500</v>
      </c>
      <c r="D4" s="39"/>
      <c r="E4" s="13"/>
      <c r="F4" s="55" t="s">
        <v>31</v>
      </c>
      <c r="G4" s="62" t="s">
        <v>30</v>
      </c>
      <c r="H4" s="62" t="s">
        <v>29</v>
      </c>
      <c r="I4" s="6"/>
      <c r="L4" s="9"/>
      <c r="M4" s="7"/>
      <c r="N4" s="8"/>
      <c r="O4" s="6"/>
    </row>
    <row r="5" spans="1:15" ht="16.5" x14ac:dyDescent="0.3">
      <c r="A5" s="31" t="s">
        <v>2</v>
      </c>
      <c r="B5" s="41">
        <f>B3-B4</f>
        <v>1500</v>
      </c>
      <c r="C5" s="41">
        <f>C3-C4</f>
        <v>1500</v>
      </c>
      <c r="D5" s="39"/>
      <c r="E5" s="20"/>
      <c r="F5" s="56"/>
      <c r="G5" s="57">
        <f>52.23*10.764</f>
        <v>562.20371999999998</v>
      </c>
      <c r="H5" s="26">
        <v>511</v>
      </c>
      <c r="I5" s="44"/>
      <c r="L5" s="5"/>
      <c r="M5" s="7"/>
      <c r="N5" s="8"/>
      <c r="O5" s="6"/>
    </row>
    <row r="6" spans="1:15" ht="16.5" x14ac:dyDescent="0.3">
      <c r="A6" s="31" t="s">
        <v>3</v>
      </c>
      <c r="B6" s="41">
        <f>B4</f>
        <v>2500</v>
      </c>
      <c r="C6" s="41">
        <f>C4</f>
        <v>2500</v>
      </c>
      <c r="D6" s="39"/>
      <c r="E6" s="54"/>
      <c r="F6" s="54"/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15</v>
      </c>
      <c r="C7" s="33">
        <v>21</v>
      </c>
      <c r="D7" s="50"/>
      <c r="E7" s="59"/>
      <c r="F7" s="20"/>
      <c r="G7" s="24"/>
      <c r="H7" s="24"/>
      <c r="I7" s="58"/>
      <c r="J7" s="19"/>
      <c r="K7" s="13"/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45</v>
      </c>
      <c r="C8" s="33">
        <f>C9-C7</f>
        <v>39</v>
      </c>
      <c r="D8" s="51"/>
      <c r="E8" s="47"/>
      <c r="F8" s="20"/>
      <c r="G8" s="25"/>
      <c r="H8" s="24"/>
      <c r="I8" s="19"/>
      <c r="J8" s="19"/>
      <c r="K8" s="13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>
        <v>60</v>
      </c>
      <c r="D9" s="50"/>
      <c r="E9" s="46"/>
      <c r="F9" s="48"/>
      <c r="G9" s="43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22.5</v>
      </c>
      <c r="C10" s="33">
        <f>90*C7/C9</f>
        <v>31.5</v>
      </c>
      <c r="D10" s="50"/>
      <c r="E10" s="46"/>
      <c r="F10" s="20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2">
        <f>B10%</f>
        <v>0.22500000000000001</v>
      </c>
      <c r="C11" s="42">
        <f>C10%</f>
        <v>0.315</v>
      </c>
      <c r="D11" s="52"/>
      <c r="E11" s="29"/>
      <c r="F11" s="13"/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1">
        <f>B6*B11</f>
        <v>562.5</v>
      </c>
      <c r="C12" s="41">
        <f>C6*C11</f>
        <v>787.5</v>
      </c>
      <c r="D12" s="53"/>
      <c r="E12" s="1"/>
      <c r="F12" s="13" t="s">
        <v>26</v>
      </c>
      <c r="G12" s="24"/>
      <c r="H12" s="25"/>
      <c r="I12" s="22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1">
        <f>B6-B12</f>
        <v>1937.5</v>
      </c>
      <c r="C13" s="41">
        <f>C6-C12</f>
        <v>1712.5</v>
      </c>
      <c r="D13" s="53"/>
      <c r="E13" s="1"/>
      <c r="F13" s="13">
        <v>507</v>
      </c>
      <c r="G13" s="25">
        <v>407</v>
      </c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1">
        <f>B5</f>
        <v>1500</v>
      </c>
      <c r="C14" s="41">
        <f>C5</f>
        <v>1500</v>
      </c>
      <c r="D14" s="39"/>
      <c r="E14" s="13"/>
      <c r="F14" s="25">
        <f>F13*1.2</f>
        <v>608.4</v>
      </c>
      <c r="G14" s="13">
        <f>G13*1.2</f>
        <v>488.4</v>
      </c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1">
        <f>B14+B13</f>
        <v>3437.5</v>
      </c>
      <c r="C15" s="41">
        <f>C14+C13</f>
        <v>3212.5</v>
      </c>
      <c r="D15" s="39">
        <v>3213</v>
      </c>
      <c r="E15" s="13"/>
      <c r="F15" s="16"/>
      <c r="G15" s="27"/>
      <c r="H15" s="25"/>
      <c r="I15" s="16"/>
      <c r="J15" s="25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562</v>
      </c>
      <c r="C16" s="34">
        <v>511</v>
      </c>
      <c r="D16" s="35">
        <v>511</v>
      </c>
      <c r="E16" s="13"/>
      <c r="F16" s="25"/>
      <c r="G16" s="28"/>
      <c r="H16" s="24"/>
      <c r="I16" s="44"/>
      <c r="J16" s="13"/>
      <c r="L16" s="5"/>
      <c r="N16" s="11"/>
      <c r="O16" s="6"/>
    </row>
    <row r="17" spans="1:15" ht="16.5" x14ac:dyDescent="0.3">
      <c r="A17" s="31" t="s">
        <v>11</v>
      </c>
      <c r="B17" s="36">
        <f>B15*B16</f>
        <v>1931875</v>
      </c>
      <c r="C17" s="36">
        <f>C15*C16</f>
        <v>1641587.5</v>
      </c>
      <c r="D17" s="37">
        <f>D16*D15</f>
        <v>1641843</v>
      </c>
      <c r="E17" s="13"/>
      <c r="F17" s="25"/>
      <c r="G17" s="25"/>
      <c r="H17" s="24"/>
      <c r="I17" s="44"/>
      <c r="J17" s="13"/>
      <c r="L17" s="5"/>
      <c r="N17" s="24"/>
      <c r="O17" s="44"/>
    </row>
    <row r="18" spans="1:15" ht="16.5" x14ac:dyDescent="0.3">
      <c r="A18" s="31" t="s">
        <v>24</v>
      </c>
      <c r="B18" s="36">
        <f>B17*0.9</f>
        <v>1738687.5</v>
      </c>
      <c r="C18" s="36">
        <f>C17*0.9</f>
        <v>1477428.75</v>
      </c>
      <c r="D18" s="37"/>
      <c r="E18" s="13"/>
      <c r="F18" s="25"/>
      <c r="G18" s="25"/>
      <c r="H18" s="24"/>
      <c r="I18" s="44"/>
      <c r="J18" s="13"/>
      <c r="N18" s="24"/>
      <c r="O18" s="13"/>
    </row>
    <row r="19" spans="1:15" ht="16.5" x14ac:dyDescent="0.3">
      <c r="A19" s="31" t="s">
        <v>25</v>
      </c>
      <c r="B19" s="36">
        <f>B17*0.8</f>
        <v>1545500</v>
      </c>
      <c r="C19" s="36">
        <f>C17*0.8</f>
        <v>1313270</v>
      </c>
      <c r="D19" s="37"/>
      <c r="E19" s="13"/>
      <c r="F19" s="25"/>
      <c r="G19" s="25"/>
      <c r="H19" s="24"/>
      <c r="I19" s="44"/>
      <c r="J19" s="13"/>
      <c r="N19" s="24"/>
      <c r="O19" s="13"/>
    </row>
    <row r="20" spans="1:15" ht="16.5" x14ac:dyDescent="0.3">
      <c r="A20" s="31" t="s">
        <v>12</v>
      </c>
      <c r="B20" s="38">
        <f>B4*B16</f>
        <v>1405000</v>
      </c>
      <c r="C20" s="38">
        <f>C4*C16</f>
        <v>1277500</v>
      </c>
      <c r="D20" s="39"/>
      <c r="E20" s="13"/>
      <c r="F20" s="13"/>
      <c r="G20" s="13"/>
      <c r="I20" s="6"/>
    </row>
    <row r="21" spans="1:15" ht="16.5" x14ac:dyDescent="0.3">
      <c r="A21" s="33" t="s">
        <v>16</v>
      </c>
      <c r="B21" s="45">
        <f>B17*0.025/12</f>
        <v>4024.7395833333335</v>
      </c>
      <c r="C21" s="38">
        <f>C17*0.025/12</f>
        <v>3419.9739583333335</v>
      </c>
      <c r="D21" s="38"/>
      <c r="E21" s="13"/>
    </row>
    <row r="22" spans="1:15" x14ac:dyDescent="0.25">
      <c r="B22" s="21"/>
      <c r="C22" s="21"/>
    </row>
    <row r="23" spans="1:15" x14ac:dyDescent="0.25">
      <c r="B23" s="21"/>
      <c r="C23" s="21"/>
    </row>
    <row r="25" spans="1:15" x14ac:dyDescent="0.25">
      <c r="D25" t="s">
        <v>14</v>
      </c>
    </row>
    <row r="26" spans="1:15" x14ac:dyDescent="0.25">
      <c r="B26" s="60" t="s">
        <v>20</v>
      </c>
      <c r="C26" s="60" t="s">
        <v>15</v>
      </c>
      <c r="D26" s="61" t="s">
        <v>21</v>
      </c>
      <c r="E26" s="61"/>
      <c r="F26" s="61" t="s">
        <v>11</v>
      </c>
      <c r="G26" s="61" t="s">
        <v>17</v>
      </c>
      <c r="H26" s="61" t="s">
        <v>18</v>
      </c>
      <c r="I26" s="61" t="s">
        <v>19</v>
      </c>
      <c r="J26" s="61"/>
    </row>
    <row r="27" spans="1:15" ht="17.25" x14ac:dyDescent="0.3">
      <c r="B27" s="60"/>
      <c r="C27" s="60"/>
      <c r="D27" s="61">
        <v>545</v>
      </c>
      <c r="E27" s="61"/>
      <c r="F27" s="61">
        <v>2200000</v>
      </c>
      <c r="G27" s="20" t="e">
        <f t="shared" ref="G27:G33" si="0">F27/C27</f>
        <v>#DIV/0!</v>
      </c>
      <c r="H27" s="20">
        <f>F27/D27</f>
        <v>4036.6972477064219</v>
      </c>
      <c r="I27" s="20" t="e">
        <f t="shared" ref="I27:I33" si="1">F27/B27</f>
        <v>#DIV/0!</v>
      </c>
      <c r="J27" s="61" t="e">
        <f t="shared" ref="J27:J32" si="2">D27/C27</f>
        <v>#DIV/0!</v>
      </c>
      <c r="K27" s="30"/>
    </row>
    <row r="28" spans="1:15" ht="17.25" x14ac:dyDescent="0.3">
      <c r="B28" s="60"/>
      <c r="C28" s="60"/>
      <c r="D28" s="61">
        <v>480</v>
      </c>
      <c r="E28" s="61"/>
      <c r="F28" s="61">
        <v>2000000</v>
      </c>
      <c r="G28" s="20" t="e">
        <f t="shared" si="0"/>
        <v>#DIV/0!</v>
      </c>
      <c r="H28" s="20">
        <f>F28/D28</f>
        <v>4166.666666666667</v>
      </c>
      <c r="I28" s="20" t="e">
        <f t="shared" si="1"/>
        <v>#DIV/0!</v>
      </c>
      <c r="J28" s="61" t="e">
        <f t="shared" si="2"/>
        <v>#DIV/0!</v>
      </c>
      <c r="K28" s="30"/>
    </row>
    <row r="29" spans="1:15" x14ac:dyDescent="0.25">
      <c r="B29" s="60"/>
      <c r="C29" s="60"/>
      <c r="D29" s="61">
        <v>750</v>
      </c>
      <c r="E29" s="61"/>
      <c r="F29" s="20">
        <v>2500000</v>
      </c>
      <c r="G29" s="20" t="e">
        <f t="shared" si="0"/>
        <v>#DIV/0!</v>
      </c>
      <c r="H29" s="20">
        <f t="shared" ref="H29:H33" si="3">F29/D29</f>
        <v>3333.3333333333335</v>
      </c>
      <c r="I29" s="20" t="e">
        <f t="shared" si="1"/>
        <v>#DIV/0!</v>
      </c>
      <c r="J29" s="61" t="e">
        <f t="shared" si="2"/>
        <v>#DIV/0!</v>
      </c>
    </row>
    <row r="30" spans="1:15" x14ac:dyDescent="0.25">
      <c r="B30" s="60"/>
      <c r="C30" s="60"/>
      <c r="D30" s="61"/>
      <c r="E30" s="61"/>
      <c r="F30" s="20"/>
      <c r="G30" s="20" t="e">
        <f t="shared" si="0"/>
        <v>#DIV/0!</v>
      </c>
      <c r="H30" s="20" t="e">
        <f t="shared" si="3"/>
        <v>#DIV/0!</v>
      </c>
      <c r="I30" s="20" t="e">
        <f t="shared" si="1"/>
        <v>#DIV/0!</v>
      </c>
      <c r="J30" s="61" t="e">
        <f t="shared" si="2"/>
        <v>#DIV/0!</v>
      </c>
    </row>
    <row r="31" spans="1:15" x14ac:dyDescent="0.25">
      <c r="B31" s="60"/>
      <c r="C31" s="60"/>
      <c r="D31" s="61"/>
      <c r="E31" s="61"/>
      <c r="F31" s="20"/>
      <c r="G31" s="20" t="e">
        <f t="shared" si="0"/>
        <v>#DIV/0!</v>
      </c>
      <c r="H31" s="20" t="e">
        <f t="shared" si="3"/>
        <v>#DIV/0!</v>
      </c>
      <c r="I31" s="20" t="e">
        <f t="shared" si="1"/>
        <v>#DIV/0!</v>
      </c>
      <c r="J31" s="61" t="e">
        <f t="shared" si="2"/>
        <v>#DIV/0!</v>
      </c>
    </row>
    <row r="32" spans="1:15" x14ac:dyDescent="0.25">
      <c r="B32" s="60"/>
      <c r="C32" s="60"/>
      <c r="D32" s="61"/>
      <c r="E32" s="61"/>
      <c r="F32" s="20"/>
      <c r="G32" s="20" t="e">
        <f t="shared" si="0"/>
        <v>#DIV/0!</v>
      </c>
      <c r="H32" s="20" t="e">
        <f t="shared" si="3"/>
        <v>#DIV/0!</v>
      </c>
      <c r="I32" s="20" t="e">
        <f t="shared" si="1"/>
        <v>#DIV/0!</v>
      </c>
      <c r="J32" s="61" t="e">
        <f t="shared" si="2"/>
        <v>#DIV/0!</v>
      </c>
    </row>
    <row r="33" spans="1:10" x14ac:dyDescent="0.25">
      <c r="B33" s="60"/>
      <c r="C33" s="60"/>
      <c r="D33" s="61"/>
      <c r="E33" s="61"/>
      <c r="F33" s="61"/>
      <c r="G33" s="20" t="e">
        <f t="shared" si="0"/>
        <v>#DIV/0!</v>
      </c>
      <c r="H33" s="20" t="e">
        <f t="shared" si="3"/>
        <v>#DIV/0!</v>
      </c>
      <c r="I33" s="20" t="e">
        <f t="shared" si="1"/>
        <v>#DIV/0!</v>
      </c>
      <c r="J33" s="61"/>
    </row>
    <row r="34" spans="1:10" x14ac:dyDescent="0.25">
      <c r="B34" s="17" t="s">
        <v>22</v>
      </c>
    </row>
    <row r="35" spans="1:10" x14ac:dyDescent="0.25">
      <c r="B35" s="60">
        <v>615</v>
      </c>
      <c r="C35" s="60">
        <v>1910000</v>
      </c>
      <c r="D35" s="61">
        <f t="shared" ref="D35:D40" si="4">C35/B35</f>
        <v>3105.6910569105689</v>
      </c>
      <c r="E35" s="61">
        <v>114600</v>
      </c>
      <c r="F35" s="61">
        <v>19100</v>
      </c>
      <c r="G35" s="20">
        <f t="shared" ref="G35:G40" si="5">F35+E35+C35</f>
        <v>2043700</v>
      </c>
      <c r="H35" s="61">
        <f t="shared" ref="H35:H40" si="6">G35/B35</f>
        <v>3323.0894308943089</v>
      </c>
      <c r="I35" s="20"/>
      <c r="J35" s="61"/>
    </row>
    <row r="36" spans="1:10" x14ac:dyDescent="0.25">
      <c r="B36" s="60">
        <v>860</v>
      </c>
      <c r="C36" s="60">
        <v>2696500</v>
      </c>
      <c r="D36" s="61">
        <f t="shared" si="4"/>
        <v>3135.4651162790697</v>
      </c>
      <c r="E36" s="61">
        <v>161800</v>
      </c>
      <c r="F36" s="61">
        <v>27000</v>
      </c>
      <c r="G36" s="20">
        <f t="shared" si="5"/>
        <v>2885300</v>
      </c>
      <c r="H36" s="61">
        <f t="shared" si="6"/>
        <v>3355</v>
      </c>
      <c r="I36" s="20"/>
      <c r="J36" s="61"/>
    </row>
    <row r="37" spans="1:10" x14ac:dyDescent="0.25">
      <c r="B37" s="60">
        <v>515</v>
      </c>
      <c r="C37" s="60">
        <v>1620000</v>
      </c>
      <c r="D37" s="61">
        <f t="shared" si="4"/>
        <v>3145.6310679611652</v>
      </c>
      <c r="E37" s="61">
        <v>81000</v>
      </c>
      <c r="F37" s="61">
        <v>16200</v>
      </c>
      <c r="G37" s="20">
        <f t="shared" si="5"/>
        <v>1717200</v>
      </c>
      <c r="H37" s="61">
        <f t="shared" si="6"/>
        <v>3334.3689320388348</v>
      </c>
      <c r="I37" s="61"/>
      <c r="J37" s="61"/>
    </row>
    <row r="38" spans="1:10" ht="15.75" x14ac:dyDescent="0.25">
      <c r="A38" s="15"/>
      <c r="B38" s="60">
        <v>511</v>
      </c>
      <c r="C38" s="60">
        <v>1540000</v>
      </c>
      <c r="D38" s="61">
        <f t="shared" si="4"/>
        <v>3013.6986301369861</v>
      </c>
      <c r="E38" s="61">
        <v>92400</v>
      </c>
      <c r="F38" s="61">
        <v>15400</v>
      </c>
      <c r="G38" s="20">
        <f t="shared" si="5"/>
        <v>1647800</v>
      </c>
      <c r="H38" s="61">
        <f t="shared" si="6"/>
        <v>3224.6575342465753</v>
      </c>
      <c r="I38" s="61"/>
      <c r="J38" s="61"/>
    </row>
    <row r="39" spans="1:10" ht="15.75" x14ac:dyDescent="0.25">
      <c r="A39" s="15"/>
      <c r="B39" s="60"/>
      <c r="C39" s="60"/>
      <c r="D39" s="61" t="e">
        <f t="shared" si="4"/>
        <v>#DIV/0!</v>
      </c>
      <c r="E39" s="61">
        <v>735000</v>
      </c>
      <c r="F39" s="61">
        <v>30000</v>
      </c>
      <c r="G39" s="20">
        <f t="shared" si="5"/>
        <v>765000</v>
      </c>
      <c r="H39" s="61" t="e">
        <f t="shared" si="6"/>
        <v>#DIV/0!</v>
      </c>
      <c r="I39" s="61"/>
      <c r="J39" s="61"/>
    </row>
    <row r="40" spans="1:10" ht="15.75" x14ac:dyDescent="0.25">
      <c r="A40" s="15"/>
      <c r="B40" s="60"/>
      <c r="C40" s="60"/>
      <c r="D40" s="61" t="e">
        <f t="shared" si="4"/>
        <v>#DIV/0!</v>
      </c>
      <c r="E40" s="61">
        <v>960000</v>
      </c>
      <c r="F40" s="61">
        <v>30000</v>
      </c>
      <c r="G40" s="20">
        <f t="shared" si="5"/>
        <v>990000</v>
      </c>
      <c r="H40" s="61" t="e">
        <f t="shared" si="6"/>
        <v>#DIV/0!</v>
      </c>
      <c r="I40" s="61"/>
      <c r="J40" s="61"/>
    </row>
    <row r="41" spans="1:10" ht="15.75" x14ac:dyDescent="0.25">
      <c r="A41" s="15"/>
      <c r="B41" s="60"/>
      <c r="C41" s="60"/>
      <c r="D41" s="61"/>
      <c r="E41" s="61"/>
      <c r="F41" s="61"/>
      <c r="G41" s="61"/>
      <c r="H41" s="61"/>
      <c r="I41" s="61"/>
      <c r="J41" s="61"/>
    </row>
    <row r="42" spans="1:10" ht="15.75" x14ac:dyDescent="0.25">
      <c r="A42" s="15"/>
    </row>
    <row r="43" spans="1:10" ht="15.75" x14ac:dyDescent="0.25">
      <c r="A43" s="15"/>
    </row>
    <row r="44" spans="1:10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B005B-31E2-43FA-8FF3-182705CE9D7C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B1" workbookViewId="0">
      <selection activeCell="L42" sqref="L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0BAA2-BF0D-4FDD-BE9A-8CEFC448128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FE4EE-7BEE-4CB1-840C-EDC1006B50A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0B76-A82B-4923-B82C-495B190CB4A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2024-02-16T08:30:41Z</dcterms:modified>
</cp:coreProperties>
</file>