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Mira Road (East)\VIKAS POPATRAO RAJBHOG\"/>
    </mc:Choice>
  </mc:AlternateContent>
  <xr:revisionPtr revIDLastSave="0" documentId="13_ncr:1_{9D7A5338-3B04-424D-911C-74D267D940C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7" i="4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<sst xmlns="http://schemas.openxmlformats.org/spreadsheetml/2006/main" count="130" uniqueCount="88">
  <si>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</si>
  <si>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</si>
  <si>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</si>
  <si>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</si>
  <si>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</si>
  <si>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</si>
  <si>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</si>
  <si>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</si>
  <si>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</si>
  <si>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</si>
  <si>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</si>
  <si>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</si>
  <si>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</si>
  <si>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</si>
  <si>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</si>
  <si>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</si>
  <si>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</si>
  <si>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</si>
  <si>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</si>
  <si>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</si>
  <si>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</si>
  <si>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</si>
  <si>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</si>
  <si>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</si>
  <si>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</si>
  <si>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</si>
  <si>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</si>
  <si>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</si>
  <si>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</si>
  <si>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</si>
  <si>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</si>
  <si>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</si>
  <si>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</si>
  <si>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</si>
  <si>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</si>
  <si>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</si>
  <si>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</si>
  <si>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</si>
  <si>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</si>
  <si>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</si>
  <si>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</si>
  <si>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</si>
  <si>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</si>
  <si>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</si>
  <si>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</si>
  <si>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</si>
  <si>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</si>
  <si>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</si>
  <si>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</si>
  <si>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</si>
  <si>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</si>
  <si>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</si>
  <si>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</si>
  <si>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</si>
  <si>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</si>
  <si>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</si>
  <si>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</si>
  <si>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</si>
  <si>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</si>
  <si>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</si>
  <si>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</si>
  <si>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</si>
  <si>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</si>
  <si>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</si>
  <si>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</si>
  <si>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</si>
  <si>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</si>
  <si>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</si>
  <si>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</si>
  <si>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</si>
  <si>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</si>
  <si>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</si>
  <si>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</si>
  <si>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</si>
  <si>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</si>
  <si>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</si>
  <si>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</si>
  <si>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</si>
  <si>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</si>
  <si>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</si>
  <si>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</si>
  <si>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</si>
  <si>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</si>
  <si>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</si>
  <si>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18.01.2024</t>
  </si>
  <si>
    <t>ACA</t>
  </si>
  <si>
    <t>BALC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</si>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</sst>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47</xdr:row>
      <xdr:rowOff>96476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E73A4C-FC27-4B0C-B6F1-7E010A564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783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126225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0250E5-9C78-4BE1-8FBD-28E796F95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95025" cy="8926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089158-121F-49F0-99DF-B1E00FEED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497581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E4CDEA-98BB-4471-B3EF-DF1E241A2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47181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F18" sqref="F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N21" sqref="N21:N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18000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15500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15500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18000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382</v>
      </c>
      <c r="D18" s="26"/>
      <c r="F18" s="19"/>
    </row>
    <row r="19" spans="1:6" x14ac:dyDescent="0.25">
      <c r="A19" s="16" t="s">
        <v>74</v>
      </c>
      <c r="B19" s="6"/>
      <c r="C19" s="32">
        <f>C18*C16</f>
        <v>6876000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6188400</v>
      </c>
      <c r="D20" s="32"/>
      <c r="F20" s="19"/>
    </row>
    <row r="21" spans="1:6" x14ac:dyDescent="0.25">
      <c r="A21" s="16" t="s">
        <v>25</v>
      </c>
      <c r="C21" s="35">
        <f>C19*80%</f>
        <v>5500800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955000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14325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396</v>
      </c>
      <c r="C2" s="4">
        <f t="shared" ref="C2:C16" si="1">B2*1.2</f>
        <v>475.2</v>
      </c>
      <c r="D2" s="4">
        <f t="shared" ref="D2:D16" si="2">C2*1.2</f>
        <v>570.24</v>
      </c>
      <c r="E2" s="5">
        <f t="shared" ref="E2:E16" si="3">R2</f>
        <v>7500000</v>
      </c>
      <c r="F2" s="77">
        <f t="shared" ref="F2:F15" si="4">ROUND((E2/B2),0)</f>
        <v>18939</v>
      </c>
      <c r="G2" s="77">
        <f t="shared" ref="G2:G15" si="5">ROUND((E2/C2),0)</f>
        <v>15783</v>
      </c>
      <c r="H2" s="77">
        <f t="shared" ref="H2:H15" si="6">ROUND((E2/D2),0)</f>
        <v>13152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396</v>
      </c>
      <c r="R2" s="78">
        <v>7500000</v>
      </c>
      <c r="S2" s="2"/>
    </row>
    <row r="3" spans="1:19" x14ac:dyDescent="0.25">
      <c r="A3" s="4">
        <v>2</v>
      </c>
      <c r="B3" s="4">
        <f t="shared" si="0"/>
        <v>450</v>
      </c>
      <c r="C3" s="4">
        <f t="shared" si="1"/>
        <v>540</v>
      </c>
      <c r="D3" s="4">
        <f t="shared" si="2"/>
        <v>648</v>
      </c>
      <c r="E3" s="5">
        <f t="shared" si="3"/>
        <v>7200000</v>
      </c>
      <c r="F3" s="4">
        <f t="shared" si="4"/>
        <v>16000</v>
      </c>
      <c r="G3" s="4">
        <f t="shared" si="5"/>
        <v>13333</v>
      </c>
      <c r="H3" s="4">
        <f t="shared" si="6"/>
        <v>11111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450</v>
      </c>
      <c r="R3" s="2">
        <v>7200000</v>
      </c>
      <c r="S3" s="2"/>
    </row>
    <row r="4" spans="1:19" x14ac:dyDescent="0.25">
      <c r="A4" s="4">
        <v>3</v>
      </c>
      <c r="B4" s="4">
        <f t="shared" si="0"/>
        <v>366</v>
      </c>
      <c r="C4" s="4">
        <f t="shared" si="1"/>
        <v>439.2</v>
      </c>
      <c r="D4" s="4">
        <f t="shared" si="2"/>
        <v>527.04</v>
      </c>
      <c r="E4" s="5">
        <f t="shared" si="3"/>
        <v>8000000</v>
      </c>
      <c r="F4" s="4">
        <f t="shared" si="4"/>
        <v>21858</v>
      </c>
      <c r="G4" s="4">
        <f t="shared" si="5"/>
        <v>18215</v>
      </c>
      <c r="H4" s="4">
        <f t="shared" si="6"/>
        <v>15179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366</v>
      </c>
      <c r="R4" s="2">
        <v>8000000</v>
      </c>
      <c r="S4" s="2"/>
    </row>
    <row r="5" spans="1:19" x14ac:dyDescent="0.25">
      <c r="A5" s="4">
        <v>4</v>
      </c>
      <c r="B5" s="4">
        <f t="shared" si="0"/>
        <v>398</v>
      </c>
      <c r="C5" s="4">
        <f t="shared" si="1"/>
        <v>477.59999999999997</v>
      </c>
      <c r="D5" s="4">
        <f t="shared" si="2"/>
        <v>573.11999999999989</v>
      </c>
      <c r="E5" s="5">
        <f t="shared" si="3"/>
        <v>7000000</v>
      </c>
      <c r="F5" s="77">
        <f t="shared" si="4"/>
        <v>17588</v>
      </c>
      <c r="G5" s="77">
        <f t="shared" si="5"/>
        <v>14657</v>
      </c>
      <c r="H5" s="77">
        <f t="shared" si="6"/>
        <v>12214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398</v>
      </c>
      <c r="R5" s="78">
        <v>7000000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374</v>
      </c>
    </row>
    <row r="26" spans="1:19" s="10" customFormat="1" x14ac:dyDescent="0.25">
      <c r="F26" s="57" t="s">
        <v>86</v>
      </c>
      <c r="G26" s="57">
        <v>92</v>
      </c>
    </row>
    <row r="27" spans="1:19" s="10" customFormat="1" x14ac:dyDescent="0.25">
      <c r="F27" s="57" t="s">
        <v>87</v>
      </c>
      <c r="G27" s="57">
        <f>SUM(G25:G26)</f>
        <v>466</v>
      </c>
    </row>
    <row r="28" spans="1:19" s="10" customFormat="1" x14ac:dyDescent="0.25">
      <c r="C28" s="72" t="s">
        <v>75</v>
      </c>
      <c r="D28" s="72" t="s">
        <v>84</v>
      </c>
      <c r="F28" s="57" t="s">
        <v>85</v>
      </c>
      <c r="G28" s="57">
        <v>382</v>
      </c>
    </row>
    <row r="29" spans="1:19" s="10" customFormat="1" x14ac:dyDescent="0.25">
      <c r="C29" s="72" t="s">
        <v>1</v>
      </c>
      <c r="D29" s="72">
        <v>6500000</v>
      </c>
      <c r="F29" s="57" t="s">
        <v>72</v>
      </c>
      <c r="G29" s="57">
        <v>420</v>
      </c>
      <c r="H29" s="10">
        <f>G29/G28</f>
        <v>1.0994764397905759</v>
      </c>
    </row>
    <row r="30" spans="1:19" s="10" customFormat="1" x14ac:dyDescent="0.25">
      <c r="F30" s="57" t="s">
        <v>73</v>
      </c>
      <c r="G30" s="57">
        <v>18000</v>
      </c>
    </row>
    <row r="31" spans="1:19" s="10" customFormat="1" x14ac:dyDescent="0.25">
      <c r="C31" s="74"/>
      <c r="D31" s="74"/>
      <c r="F31" s="74" t="s">
        <v>74</v>
      </c>
      <c r="G31" s="74">
        <f>G28*G30</f>
        <v>6876000</v>
      </c>
      <c r="H31" s="10">
        <f>G31/D29</f>
        <v>1.0578461538461539</v>
      </c>
    </row>
    <row r="32" spans="1:19" s="10" customFormat="1" x14ac:dyDescent="0.25">
      <c r="C32" s="74"/>
      <c r="D32" s="74"/>
      <c r="F32" s="74" t="s">
        <v>24</v>
      </c>
      <c r="G32" s="74">
        <f>G31*90%</f>
        <v>6188400</v>
      </c>
    </row>
    <row r="33" spans="3:7" s="10" customFormat="1" x14ac:dyDescent="0.25">
      <c r="C33" s="74"/>
      <c r="D33" s="74"/>
      <c r="F33" s="74" t="s">
        <v>25</v>
      </c>
      <c r="G33" s="74">
        <f>G31*80%</f>
        <v>5500800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2024-02-16T06:58:16Z</dcterms:modified>
</cp:coreProperties>
</file>