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Bhayander (West)\AAKHILESHKUMAR B GUPTA\"/>
    </mc:Choice>
  </mc:AlternateContent>
  <xr:revisionPtr revIDLastSave="0" documentId="13_ncr:1_{81B3400B-C826-4A6B-9CCD-22DF17E6E5DC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7" i="4" l="1"/>
  <c r="P2" i="4" l="1"/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P6" i="4"/>
  <c r="Q6" i="4" s="1"/>
  <c r="B6" i="4" s="1"/>
  <c r="C6" i="4" s="1"/>
  <c r="B7" i="4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<sst xmlns="http://schemas.openxmlformats.org/spreadsheetml/2006/main" count="127" uniqueCount="86">
  <si>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</si>
  <si>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</si>
  <si>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</si>
  <si>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</si>
  <si>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</si>
  <si>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</si>
  <si>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</si>
  <si>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</si>
  <si>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</si>
  <si>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</si>
  <si>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</si>
  <si>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</si>
  <si>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</si>
  <si>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</si>
  <si>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</si>
  <si>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</si>
  <si>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</si>
  <si>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</si>
  <si>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</si>
  <si>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</si>
  <si>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</si>
  <si>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</si>
  <si>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</si>
  <si>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</si>
  <si>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</si>
  <si>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</si>
  <si>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</si>
  <si>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</si>
  <si>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</si>
  <si>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</si>
  <si>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</si>
  <si>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</si>
  <si>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</si>
  <si>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</si>
  <si>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</si>
  <si>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</si>
  <si>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</si>
  <si>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</si>
  <si>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</si>
  <si>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</si>
  <si>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</si>
  <si>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</si>
  <si>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</si>
  <si>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</si>
  <si>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</si>
  <si>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</si>
  <si>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</si>
  <si>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</si>
  <si>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</si>
  <si>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</si>
  <si>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</si>
  <si>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</si>
  <si>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</si>
  <si>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</si>
  <si>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</si>
  <si>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</si>
  <si>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</si>
  <si>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</si>
  <si>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</si>
  <si>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</si>
  <si>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</si>
  <si>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</si>
  <si>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</si>
  <si>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</si>
  <si>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</si>
  <si>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</si>
  <si>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</si>
  <si>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</si>
  <si>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</si>
  <si>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</si>
  <si>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</si>
  <si>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</si>
  <si>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</si>
  <si>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</si>
  <si>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</si>
  <si>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</si>
  <si>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</si>
  <si>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</si>
  <si>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</si>
  <si>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</si>
  <si>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</si>
  <si>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</si>
  <si>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</si>
  <si>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</si>
  <si>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</si>
  <si>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IGR-17.11.23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</si>
</sst>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E7DF0B-D01D-401D-85B1-631AEEEE3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42DE90-3453-48C4-AF56-C0423A8F7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802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354686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79879C-4A1C-4664-A1C9-4B43C78E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04286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421371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1D69B4-2B39-4C52-987E-B74CE7F79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70971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BA5C86-3899-4DEC-9F53-201D91D0B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430642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DF079E-DEEA-4BD0-B56B-79538210F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8811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469002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5310FC-3B82-4C4D-A01E-30F530C64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18602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78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84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79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80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81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82</v>
      </c>
      <c r="C8" s="56">
        <f>C7*D13%</f>
        <v>202289.283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83</v>
      </c>
      <c r="C9" s="61">
        <f>C6+C8</f>
        <v>231689.283</v>
      </c>
      <c r="D9" s="62" t="s">
        <v>62</v>
      </c>
      <c r="E9" s="63">
        <f>C9/10.764</f>
        <v>21524.459587513935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1987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37</v>
      </c>
      <c r="D13" s="69">
        <f>D12-C13</f>
        <v>63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8700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6200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37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23</v>
      </c>
      <c r="D8" s="26">
        <v>1987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55.5</v>
      </c>
      <c r="D10" s="26"/>
      <c r="F10" s="19"/>
    </row>
    <row r="11" spans="1:6" x14ac:dyDescent="0.25">
      <c r="A11" s="16"/>
      <c r="B11" s="27"/>
      <c r="C11" s="28">
        <f>C10%</f>
        <v>0.55500000000000005</v>
      </c>
      <c r="D11" s="28"/>
      <c r="F11" s="19"/>
    </row>
    <row r="12" spans="1:6" x14ac:dyDescent="0.25">
      <c r="A12" s="16" t="s">
        <v>21</v>
      </c>
      <c r="B12" s="20"/>
      <c r="C12" s="21">
        <f>C6*C11</f>
        <v>1387.5000000000002</v>
      </c>
      <c r="D12" s="24"/>
      <c r="F12" s="19"/>
    </row>
    <row r="13" spans="1:6" x14ac:dyDescent="0.25">
      <c r="A13" s="16" t="s">
        <v>22</v>
      </c>
      <c r="B13" s="20"/>
      <c r="C13" s="21">
        <f>C6-C12</f>
        <v>1112.4999999999998</v>
      </c>
      <c r="D13" s="24"/>
      <c r="F13" s="19"/>
    </row>
    <row r="14" spans="1:6" x14ac:dyDescent="0.25">
      <c r="A14" s="16" t="s">
        <v>15</v>
      </c>
      <c r="B14" s="20"/>
      <c r="C14" s="21">
        <f>C5</f>
        <v>6200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7312.5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BUA</v>
      </c>
      <c r="B18" s="7"/>
      <c r="C18" s="31">
        <v>197</v>
      </c>
      <c r="D18" s="26"/>
      <c r="F18" s="19"/>
    </row>
    <row r="19" spans="1:6" x14ac:dyDescent="0.25">
      <c r="A19" s="16" t="s">
        <v>74</v>
      </c>
      <c r="B19" s="6"/>
      <c r="C19" s="32">
        <f>C18*C16</f>
        <v>1440562.5</v>
      </c>
      <c r="D19" s="77"/>
      <c r="E19" s="69"/>
      <c r="F19" s="33"/>
    </row>
    <row r="20" spans="1:6" x14ac:dyDescent="0.25">
      <c r="A20" s="16" t="s">
        <v>24</v>
      </c>
      <c r="C20" s="34">
        <f>C19*90%</f>
        <v>1296506.25</v>
      </c>
      <c r="D20" s="32"/>
      <c r="F20" s="19"/>
    </row>
    <row r="21" spans="1:6" x14ac:dyDescent="0.25">
      <c r="A21" s="16" t="s">
        <v>25</v>
      </c>
      <c r="C21" s="34">
        <f>C19*80%</f>
        <v>1152450</v>
      </c>
      <c r="D21" s="34"/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492500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3001.171875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N6" sqref="N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287.48849999999999</v>
      </c>
      <c r="C2" s="4">
        <f t="shared" ref="C2:C16" si="1">B2*1.2</f>
        <v>344.9862</v>
      </c>
      <c r="D2" s="4">
        <f t="shared" ref="D2:D16" si="2">C2*1.2</f>
        <v>413.98343999999997</v>
      </c>
      <c r="E2" s="5">
        <f t="shared" ref="E2:E16" si="3">R2</f>
        <v>1850000</v>
      </c>
      <c r="F2" s="4">
        <f t="shared" ref="F2:F15" si="4">ROUND((E2/B2),0)</f>
        <v>6435</v>
      </c>
      <c r="G2" s="4">
        <f t="shared" ref="G2:G15" si="5">ROUND((E2/C2),0)</f>
        <v>5363</v>
      </c>
      <c r="H2" s="4">
        <f t="shared" ref="H2:H15" si="6">ROUND((E2/D2),0)</f>
        <v>4469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32.05*10.764</f>
        <v>344.98619999999994</v>
      </c>
      <c r="Q2">
        <f t="shared" ref="Q2:Q10" si="9">P2/1.2</f>
        <v>287.48849999999999</v>
      </c>
      <c r="R2" s="2">
        <v>1850000</v>
      </c>
      <c r="S2" s="2" t="s">
        <v>85</v>
      </c>
    </row>
    <row r="3" spans="1:19" x14ac:dyDescent="0.25">
      <c r="A3" s="4">
        <v>2</v>
      </c>
      <c r="B3" s="4">
        <f t="shared" si="0"/>
        <v>250</v>
      </c>
      <c r="C3" s="4">
        <f t="shared" si="1"/>
        <v>300</v>
      </c>
      <c r="D3" s="4">
        <f t="shared" si="2"/>
        <v>360</v>
      </c>
      <c r="E3" s="5">
        <f t="shared" si="3"/>
        <v>2070000</v>
      </c>
      <c r="F3" s="4">
        <f t="shared" si="4"/>
        <v>8280</v>
      </c>
      <c r="G3" s="4">
        <f t="shared" si="5"/>
        <v>6900</v>
      </c>
      <c r="H3" s="4">
        <f t="shared" si="6"/>
        <v>5750</v>
      </c>
      <c r="I3" s="4">
        <f t="shared" si="7"/>
        <v>0</v>
      </c>
      <c r="J3" s="4">
        <f t="shared" si="8"/>
        <v>0</v>
      </c>
      <c r="O3">
        <v>0</v>
      </c>
      <c r="P3">
        <v>300</v>
      </c>
      <c r="Q3">
        <f t="shared" si="9"/>
        <v>250</v>
      </c>
      <c r="R3" s="2">
        <v>2070000</v>
      </c>
      <c r="S3" s="2"/>
    </row>
    <row r="4" spans="1:19" x14ac:dyDescent="0.25">
      <c r="A4" s="4">
        <v>3</v>
      </c>
      <c r="B4" s="4">
        <f t="shared" si="0"/>
        <v>287.5</v>
      </c>
      <c r="C4" s="4">
        <f t="shared" si="1"/>
        <v>345</v>
      </c>
      <c r="D4" s="4">
        <f t="shared" si="2"/>
        <v>414</v>
      </c>
      <c r="E4" s="5">
        <f t="shared" si="3"/>
        <v>2500000</v>
      </c>
      <c r="F4" s="4">
        <f t="shared" si="4"/>
        <v>8696</v>
      </c>
      <c r="G4" s="78">
        <f t="shared" si="5"/>
        <v>7246</v>
      </c>
      <c r="H4" s="78">
        <f t="shared" si="6"/>
        <v>6039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v>345</v>
      </c>
      <c r="Q4" s="7">
        <f t="shared" si="9"/>
        <v>287.5</v>
      </c>
      <c r="R4" s="79">
        <v>2500000</v>
      </c>
      <c r="S4" s="2"/>
    </row>
    <row r="5" spans="1:19" x14ac:dyDescent="0.25">
      <c r="A5" s="4">
        <v>4</v>
      </c>
      <c r="B5" s="4">
        <f t="shared" si="0"/>
        <v>283.33333333333337</v>
      </c>
      <c r="C5" s="4">
        <f t="shared" si="1"/>
        <v>340.00000000000006</v>
      </c>
      <c r="D5" s="4">
        <f t="shared" si="2"/>
        <v>408.00000000000006</v>
      </c>
      <c r="E5" s="5">
        <f t="shared" si="3"/>
        <v>2800000</v>
      </c>
      <c r="F5" s="4">
        <f t="shared" si="4"/>
        <v>9882</v>
      </c>
      <c r="G5" s="78">
        <f t="shared" si="5"/>
        <v>8235</v>
      </c>
      <c r="H5" s="78">
        <f t="shared" si="6"/>
        <v>6863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v>340</v>
      </c>
      <c r="Q5" s="7">
        <f t="shared" si="9"/>
        <v>283.33333333333337</v>
      </c>
      <c r="R5" s="79">
        <v>2800000</v>
      </c>
      <c r="S5" s="2"/>
    </row>
    <row r="6" spans="1:19" x14ac:dyDescent="0.25">
      <c r="A6" s="4">
        <v>5</v>
      </c>
      <c r="B6" s="4">
        <f t="shared" si="0"/>
        <v>180.55555555555557</v>
      </c>
      <c r="C6" s="4">
        <f t="shared" si="1"/>
        <v>216.66666666666669</v>
      </c>
      <c r="D6" s="4">
        <f t="shared" si="2"/>
        <v>260</v>
      </c>
      <c r="E6" s="5">
        <f t="shared" si="3"/>
        <v>1800000</v>
      </c>
      <c r="F6" s="4">
        <f t="shared" si="4"/>
        <v>9969</v>
      </c>
      <c r="G6" s="78">
        <f t="shared" si="5"/>
        <v>8308</v>
      </c>
      <c r="H6" s="78">
        <f t="shared" si="6"/>
        <v>6923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260</v>
      </c>
      <c r="P6" s="7">
        <f t="shared" ref="P6:P10" si="10">O6/1.2</f>
        <v>216.66666666666669</v>
      </c>
      <c r="Q6" s="7">
        <f t="shared" si="9"/>
        <v>180.55555555555557</v>
      </c>
      <c r="R6" s="79">
        <v>1800000</v>
      </c>
      <c r="S6" s="2"/>
    </row>
    <row r="7" spans="1:19" x14ac:dyDescent="0.25">
      <c r="A7" s="4">
        <v>6</v>
      </c>
      <c r="B7" s="4">
        <f t="shared" si="0"/>
        <v>180</v>
      </c>
      <c r="C7" s="4">
        <f t="shared" si="1"/>
        <v>216</v>
      </c>
      <c r="D7" s="4">
        <f t="shared" si="2"/>
        <v>259.2</v>
      </c>
      <c r="E7" s="5">
        <f t="shared" si="3"/>
        <v>2000000</v>
      </c>
      <c r="F7" s="4">
        <f t="shared" si="4"/>
        <v>11111</v>
      </c>
      <c r="G7" s="78">
        <f t="shared" si="5"/>
        <v>9259</v>
      </c>
      <c r="H7" s="78">
        <f t="shared" si="6"/>
        <v>7716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180</v>
      </c>
      <c r="R7" s="79">
        <v>2000000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75</v>
      </c>
      <c r="D28" s="71"/>
      <c r="F28" s="56" t="s">
        <v>71</v>
      </c>
      <c r="G28" s="56">
        <v>161</v>
      </c>
    </row>
    <row r="29" spans="1:19" s="10" customFormat="1" x14ac:dyDescent="0.25">
      <c r="C29" s="71" t="s">
        <v>1</v>
      </c>
      <c r="D29" s="71"/>
      <c r="F29" s="56" t="s">
        <v>72</v>
      </c>
      <c r="G29" s="56">
        <v>197</v>
      </c>
      <c r="H29" s="10">
        <f>G29/G28</f>
        <v>1.2236024844720497</v>
      </c>
    </row>
    <row r="30" spans="1:19" s="10" customFormat="1" x14ac:dyDescent="0.25">
      <c r="F30" s="56" t="s">
        <v>73</v>
      </c>
      <c r="G30" s="56"/>
    </row>
    <row r="31" spans="1:19" s="10" customFormat="1" x14ac:dyDescent="0.25">
      <c r="C31" s="74"/>
      <c r="D31" s="74"/>
      <c r="F31" s="74" t="s">
        <v>74</v>
      </c>
      <c r="G31" s="74">
        <f>G29*G30</f>
        <v>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7" s="10" customFormat="1" x14ac:dyDescent="0.25">
      <c r="C33" s="74"/>
      <c r="D33" s="74"/>
      <c r="F33" s="74" t="s">
        <v>25</v>
      </c>
      <c r="G33" s="74">
        <f>G31*80%</f>
        <v>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2024-02-13T12:21:35Z</dcterms:modified>
</cp:coreProperties>
</file>