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233FB334-F271-4884-A2DE-DCD54EDF3555}" xr6:coauthVersionLast="47" xr6:coauthVersionMax="47" xr10:uidLastSave="{00000000-0000-0000-0000-000000000000}"/>
  <bookViews>
    <workbookView xWindow="-120" yWindow="-120" windowWidth="29040" windowHeight="15720" activeTab="8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  <sheet name="Sheet8" sheetId="11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" i="1" l="1"/>
  <c r="B20" i="1"/>
  <c r="G5" i="1"/>
  <c r="J32" i="1" l="1"/>
  <c r="J31" i="1"/>
  <c r="J30" i="1" l="1"/>
  <c r="J29" i="1"/>
  <c r="J28" i="1"/>
  <c r="G39" i="1"/>
  <c r="H39" i="1" s="1"/>
  <c r="G38" i="1"/>
  <c r="H38" i="1" s="1"/>
  <c r="D39" i="1"/>
  <c r="D38" i="1"/>
  <c r="G37" i="1"/>
  <c r="G36" i="1"/>
  <c r="G35" i="1"/>
  <c r="J27" i="1" l="1"/>
  <c r="K35" i="1"/>
  <c r="G27" i="1" l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L35" i="1"/>
  <c r="J36" i="1"/>
  <c r="H37" i="1"/>
  <c r="H36" i="1" l="1"/>
  <c r="H35" i="1"/>
  <c r="D36" i="1"/>
  <c r="I32" i="1" l="1"/>
  <c r="I31" i="1"/>
  <c r="I33" i="1"/>
  <c r="D37" i="1" l="1"/>
  <c r="I27" i="1"/>
  <c r="I36" i="1" l="1"/>
  <c r="I35" i="1"/>
  <c r="D35" i="1"/>
  <c r="I28" i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  <c r="B19" i="1" l="1"/>
  <c r="B18" i="1"/>
  <c r="B21" i="1"/>
</calcChain>
</file>

<file path=xl/sharedStrings.xml><?xml version="1.0" encoding="utf-8"?>
<sst xmlns="http://schemas.openxmlformats.org/spreadsheetml/2006/main" count="31" uniqueCount="29">
  <si>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</si>
  <si>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</si>
  <si>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</si>
  <si>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</si>
  <si>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</si>
  <si>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</si>
  <si>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</si>
  <si>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</si>
  <si>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</si>
  <si>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</si>
  <si>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</si>
  <si>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</si>
  <si>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</si>
  <si>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</si>
  <si>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</si>
  <si>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</si>
  <si>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</si>
  <si>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</si>
  <si>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</si>
  <si>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</si>
  <si>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</si>
  <si>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</si>
  <si>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</si>
  <si>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</si>
  <si>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 area</t>
  </si>
  <si>
    <t xml:space="preserve">Built </t>
  </si>
  <si>
    <t>Mesurement carpet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</si>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</sst>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0" fillId="2" borderId="1" xfId="0" applyFill="1" applyBorder="1"/>
    <xf numFmtId="43" fontId="0" fillId="2" borderId="1" xfId="0" applyNumberFormat="1" applyFill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0" fillId="0" borderId="9" xfId="0" applyNumberFormat="1" applyBorder="1"/>
    <xf numFmtId="0" fontId="7" fillId="3" borderId="0" xfId="0" applyFont="1" applyFill="1"/>
    <xf numFmtId="0" fontId="0" fillId="3" borderId="0" xfId="0" applyFill="1"/>
    <xf numFmtId="43" fontId="0" fillId="3" borderId="0" xfId="0" applyNumberFormat="1" applyFill="1"/>
    <xf numFmtId="0" fontId="7" fillId="3" borderId="1" xfId="0" applyFont="1" applyFill="1" applyBorder="1"/>
    <xf numFmtId="0" fontId="0" fillId="3" borderId="1" xfId="0" applyFill="1" applyBorder="1"/>
    <xf numFmtId="43" fontId="0" fillId="3" borderId="1" xfId="0" applyNumberFormat="1" applyFill="1" applyBorder="1"/>
    <xf numFmtId="0" fontId="7" fillId="4" borderId="0" xfId="0" applyFont="1" applyFill="1"/>
    <xf numFmtId="0" fontId="0" fillId="4" borderId="0" xfId="0" applyFill="1"/>
    <xf numFmtId="43" fontId="0" fillId="4" borderId="0" xfId="0" applyNumberFormat="1" applyFill="1"/>
    <xf numFmtId="0" fontId="0" fillId="5" borderId="5" xfId="0" applyFill="1" applyBorder="1" applyAlignment="1">
      <alignment wrapText="1"/>
    </xf>
    <xf numFmtId="0" fontId="0" fillId="5" borderId="0" xfId="0" applyFill="1"/>
    <xf numFmtId="0" fontId="0" fillId="5" borderId="1" xfId="0" applyFill="1" applyBorder="1"/>
    <xf numFmtId="43" fontId="3" fillId="5" borderId="0" xfId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363617</xdr:colOff>
      <xdr:row>35</xdr:row>
      <xdr:rowOff>19983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A68D6E-7BA4-47CD-9931-C2F46A3727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46017" cy="668748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125459</xdr:colOff>
      <xdr:row>43</xdr:row>
      <xdr:rowOff>86880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94D6B6-8972-43C2-BBB8-8A92828A8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707859" cy="82783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516294</xdr:colOff>
      <xdr:row>39</xdr:row>
      <xdr:rowOff>96300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636BBD2-8BE7-4AB0-A838-1C9A48D56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927494" cy="7525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344820</xdr:colOff>
      <xdr:row>30</xdr:row>
      <xdr:rowOff>105587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C38E3D-D71F-44D6-81BE-94920366E0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56020" cy="582058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153102</xdr:colOff>
      <xdr:row>34</xdr:row>
      <xdr:rowOff>105694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6FE944-CAF9-4CA9-AED3-27D605146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029902" cy="6582694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18</xdr:col>
      <xdr:colOff>276944</xdr:colOff>
      <xdr:row>34</xdr:row>
      <xdr:rowOff>172378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737C8E9-2425-4069-9730-CAD99C451E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0"/>
          <a:ext cx="5153744" cy="66493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39467</xdr:colOff>
      <xdr:row>36</xdr:row>
      <xdr:rowOff>58115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1728EF-D86D-4011-8EA9-CCD644700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793067" cy="6916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opLeftCell="A7" zoomScaleNormal="100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5"/>
      <c r="C1" s="23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4"/>
      <c r="B2" s="46"/>
      <c r="C2" s="46"/>
      <c r="D2" s="57"/>
      <c r="E2" s="17"/>
      <c r="F2" t="s">
        <v>13</v>
      </c>
      <c r="I2" s="6"/>
      <c r="L2" s="5"/>
      <c r="O2" s="6"/>
    </row>
    <row r="3" spans="1:15" ht="16.5" x14ac:dyDescent="0.3">
      <c r="A3" s="34" t="s">
        <v>0</v>
      </c>
      <c r="B3" s="47">
        <v>26000</v>
      </c>
      <c r="C3" s="47"/>
      <c r="D3" s="42"/>
      <c r="E3" s="13"/>
      <c r="F3" s="5">
        <v>2013</v>
      </c>
      <c r="G3" s="7">
        <v>2024</v>
      </c>
      <c r="H3" s="8">
        <f>G3-F3</f>
        <v>11</v>
      </c>
      <c r="I3" s="6"/>
      <c r="L3" s="5"/>
      <c r="M3" s="7"/>
      <c r="N3" s="8"/>
      <c r="O3" s="6"/>
    </row>
    <row r="4" spans="1:15" ht="33" x14ac:dyDescent="0.3">
      <c r="A4" s="35" t="s">
        <v>1</v>
      </c>
      <c r="B4" s="47">
        <v>3000</v>
      </c>
      <c r="C4" s="47"/>
      <c r="D4" s="42"/>
      <c r="E4" s="13"/>
      <c r="F4" s="72" t="s">
        <v>24</v>
      </c>
      <c r="G4" s="73" t="s">
        <v>25</v>
      </c>
      <c r="H4" s="8"/>
      <c r="I4" s="6"/>
      <c r="L4" s="9"/>
      <c r="M4" s="7"/>
      <c r="N4" s="8"/>
      <c r="O4" s="6"/>
    </row>
    <row r="5" spans="1:15" ht="16.5" x14ac:dyDescent="0.3">
      <c r="A5" s="34" t="s">
        <v>2</v>
      </c>
      <c r="B5" s="47">
        <f>B3-B4</f>
        <v>23000</v>
      </c>
      <c r="C5" s="47"/>
      <c r="D5" s="42"/>
      <c r="E5" s="22"/>
      <c r="F5" s="74">
        <v>796</v>
      </c>
      <c r="G5" s="75">
        <f>F5*1.1</f>
        <v>875.6</v>
      </c>
      <c r="H5" s="29">
        <f>81.36*10.764</f>
        <v>875.75903999999991</v>
      </c>
      <c r="I5" s="50"/>
      <c r="L5" s="5"/>
      <c r="M5" s="7"/>
      <c r="N5" s="8"/>
      <c r="O5" s="6"/>
    </row>
    <row r="6" spans="1:15" ht="16.5" x14ac:dyDescent="0.3">
      <c r="A6" s="34" t="s">
        <v>3</v>
      </c>
      <c r="B6" s="47">
        <f>B4</f>
        <v>3000</v>
      </c>
      <c r="C6" s="47"/>
      <c r="D6" s="42"/>
      <c r="E6" s="62"/>
      <c r="F6" s="62"/>
      <c r="G6" s="27"/>
      <c r="H6" s="29"/>
      <c r="I6" s="18"/>
      <c r="J6" s="19"/>
      <c r="L6" s="5"/>
      <c r="M6" s="7"/>
      <c r="N6" s="8"/>
      <c r="O6" s="6"/>
    </row>
    <row r="7" spans="1:15" ht="16.5" x14ac:dyDescent="0.3">
      <c r="A7" s="34" t="s">
        <v>4</v>
      </c>
      <c r="B7" s="36">
        <v>0</v>
      </c>
      <c r="C7" s="36"/>
      <c r="D7" s="58"/>
      <c r="E7" s="52"/>
      <c r="F7" s="22"/>
      <c r="G7" s="27"/>
      <c r="H7" s="27"/>
      <c r="I7" s="19"/>
      <c r="J7" s="19"/>
      <c r="L7" s="5"/>
      <c r="M7" s="10"/>
      <c r="N7" s="11"/>
      <c r="O7" s="6"/>
    </row>
    <row r="8" spans="1:15" ht="16.5" x14ac:dyDescent="0.3">
      <c r="A8" s="34" t="s">
        <v>5</v>
      </c>
      <c r="B8" s="36">
        <f>B9-B7</f>
        <v>60</v>
      </c>
      <c r="C8" s="36"/>
      <c r="D8" s="59"/>
      <c r="E8" s="53"/>
      <c r="F8" s="22"/>
      <c r="G8" s="28"/>
      <c r="H8" s="27"/>
      <c r="I8" s="19"/>
      <c r="J8" s="19"/>
      <c r="L8" s="5"/>
      <c r="M8" s="10"/>
      <c r="N8" s="11"/>
      <c r="O8" s="6"/>
    </row>
    <row r="9" spans="1:15" ht="16.5" x14ac:dyDescent="0.3">
      <c r="A9" s="34" t="s">
        <v>6</v>
      </c>
      <c r="B9" s="36">
        <v>60</v>
      </c>
      <c r="C9" s="36"/>
      <c r="D9" s="58"/>
      <c r="E9" s="52"/>
      <c r="F9" s="54"/>
      <c r="G9" s="49"/>
      <c r="H9" s="28"/>
      <c r="I9" s="19"/>
      <c r="J9" s="19"/>
      <c r="K9" s="16"/>
      <c r="L9" s="16"/>
      <c r="M9" s="14"/>
      <c r="N9" s="11"/>
      <c r="O9" s="6"/>
    </row>
    <row r="10" spans="1:15" ht="33" x14ac:dyDescent="0.3">
      <c r="A10" s="35" t="s">
        <v>7</v>
      </c>
      <c r="B10" s="36">
        <f>90*B7/B9</f>
        <v>0</v>
      </c>
      <c r="C10" s="36"/>
      <c r="D10" s="58"/>
      <c r="E10" s="52"/>
      <c r="F10" s="22"/>
      <c r="G10" s="26"/>
      <c r="H10" s="28"/>
      <c r="I10" s="19"/>
      <c r="J10" s="19"/>
      <c r="K10" s="16"/>
      <c r="L10" s="16"/>
      <c r="M10" s="14"/>
      <c r="N10" s="11"/>
      <c r="O10" s="6"/>
    </row>
    <row r="11" spans="1:15" ht="16.5" x14ac:dyDescent="0.3">
      <c r="A11" s="34"/>
      <c r="B11" s="48">
        <f>B10%</f>
        <v>0</v>
      </c>
      <c r="C11" s="48"/>
      <c r="D11" s="60"/>
      <c r="E11" s="32"/>
      <c r="F11" s="13" t="s">
        <v>26</v>
      </c>
      <c r="G11" s="27"/>
      <c r="H11" s="28"/>
      <c r="I11" s="19"/>
      <c r="J11" s="19"/>
      <c r="K11" s="16"/>
      <c r="L11" s="16"/>
      <c r="M11" s="14"/>
      <c r="N11" s="12"/>
      <c r="O11" s="6"/>
    </row>
    <row r="12" spans="1:15" ht="16.5" x14ac:dyDescent="0.3">
      <c r="A12" s="34" t="s">
        <v>8</v>
      </c>
      <c r="B12" s="47">
        <f>B6*B11</f>
        <v>0</v>
      </c>
      <c r="C12" s="47"/>
      <c r="D12" s="61"/>
      <c r="E12" s="1"/>
      <c r="F12" s="13">
        <v>712</v>
      </c>
      <c r="G12" s="27"/>
      <c r="H12" s="28"/>
      <c r="I12" s="25"/>
      <c r="J12" s="19"/>
      <c r="K12" s="16"/>
      <c r="L12" s="16"/>
      <c r="M12" s="14"/>
      <c r="N12" s="8"/>
      <c r="O12" s="6"/>
    </row>
    <row r="13" spans="1:15" ht="16.5" x14ac:dyDescent="0.3">
      <c r="A13" s="34" t="s">
        <v>9</v>
      </c>
      <c r="B13" s="47">
        <f>B6-B12</f>
        <v>3000</v>
      </c>
      <c r="C13" s="47"/>
      <c r="D13" s="61"/>
      <c r="E13" s="1"/>
      <c r="F13" s="13"/>
      <c r="G13" s="28"/>
      <c r="H13" s="28"/>
      <c r="I13" s="19"/>
      <c r="J13" s="19"/>
      <c r="K13" s="16"/>
      <c r="L13" s="16"/>
      <c r="M13" s="14"/>
      <c r="N13" s="8"/>
      <c r="O13" s="6"/>
    </row>
    <row r="14" spans="1:15" ht="16.5" x14ac:dyDescent="0.3">
      <c r="A14" s="34" t="s">
        <v>2</v>
      </c>
      <c r="B14" s="47">
        <f>B5</f>
        <v>23000</v>
      </c>
      <c r="C14" s="47"/>
      <c r="D14" s="42"/>
      <c r="E14" s="13"/>
      <c r="F14" s="16"/>
      <c r="H14" s="28"/>
      <c r="I14" s="19"/>
      <c r="J14" s="19"/>
      <c r="K14" s="16"/>
      <c r="L14" s="16"/>
      <c r="M14" s="14"/>
      <c r="N14" s="8"/>
      <c r="O14" s="6"/>
    </row>
    <row r="15" spans="1:15" ht="16.5" x14ac:dyDescent="0.3">
      <c r="A15" s="34" t="s">
        <v>10</v>
      </c>
      <c r="B15" s="47">
        <f>B14+B13</f>
        <v>26000</v>
      </c>
      <c r="C15" s="47"/>
      <c r="D15" s="42"/>
      <c r="E15" s="13"/>
      <c r="F15" s="16"/>
      <c r="G15" s="30"/>
      <c r="H15" s="28"/>
      <c r="I15" s="16"/>
      <c r="J15" s="28"/>
      <c r="K15" s="16"/>
      <c r="L15" s="16"/>
      <c r="M15" s="14"/>
      <c r="N15" s="8"/>
      <c r="O15" s="6"/>
    </row>
    <row r="16" spans="1:15" ht="16.5" x14ac:dyDescent="0.3">
      <c r="A16" s="34" t="s">
        <v>23</v>
      </c>
      <c r="B16" s="37">
        <v>796</v>
      </c>
      <c r="C16" s="37"/>
      <c r="D16" s="38"/>
      <c r="E16" s="13"/>
      <c r="F16" s="28"/>
      <c r="G16" s="31"/>
      <c r="H16" s="27"/>
      <c r="I16" s="50"/>
      <c r="J16" s="13"/>
      <c r="L16" s="5"/>
      <c r="N16" s="11"/>
      <c r="O16" s="6"/>
    </row>
    <row r="17" spans="1:15" ht="16.5" x14ac:dyDescent="0.3">
      <c r="A17" s="34" t="s">
        <v>11</v>
      </c>
      <c r="B17" s="39">
        <f>B15*B16</f>
        <v>20696000</v>
      </c>
      <c r="C17" s="39"/>
      <c r="D17" s="40"/>
      <c r="E17" s="13"/>
      <c r="F17" s="28"/>
      <c r="G17" s="28"/>
      <c r="H17" s="27"/>
      <c r="I17" s="50"/>
      <c r="L17" s="5"/>
      <c r="N17" s="27"/>
      <c r="O17" s="50"/>
    </row>
    <row r="18" spans="1:15" ht="16.5" x14ac:dyDescent="0.3">
      <c r="A18" s="34" t="s">
        <v>27</v>
      </c>
      <c r="B18" s="39">
        <f>B17*0.9</f>
        <v>18626400</v>
      </c>
      <c r="C18" s="39"/>
      <c r="D18" s="40"/>
      <c r="E18" s="13"/>
      <c r="F18" s="28"/>
      <c r="G18" s="28"/>
      <c r="H18" s="27"/>
      <c r="I18" s="50"/>
      <c r="N18" s="27"/>
      <c r="O18" s="13"/>
    </row>
    <row r="19" spans="1:15" ht="16.5" x14ac:dyDescent="0.3">
      <c r="A19" s="34" t="s">
        <v>28</v>
      </c>
      <c r="B19" s="39">
        <f>B17*0.8</f>
        <v>16556800</v>
      </c>
      <c r="C19" s="39"/>
      <c r="D19" s="40"/>
      <c r="E19" s="13"/>
      <c r="F19" s="28"/>
      <c r="G19" s="28"/>
      <c r="H19" s="27"/>
      <c r="I19" s="50"/>
      <c r="N19" s="27"/>
      <c r="O19" s="13"/>
    </row>
    <row r="20" spans="1:15" ht="16.5" x14ac:dyDescent="0.3">
      <c r="A20" s="34" t="s">
        <v>12</v>
      </c>
      <c r="B20" s="41">
        <f>B4*876</f>
        <v>2628000</v>
      </c>
      <c r="C20" s="41"/>
      <c r="D20" s="42"/>
      <c r="E20" s="13"/>
      <c r="F20" s="13"/>
      <c r="G20" s="13"/>
      <c r="I20" s="6"/>
    </row>
    <row r="21" spans="1:15" ht="16.5" x14ac:dyDescent="0.3">
      <c r="A21" s="36" t="s">
        <v>16</v>
      </c>
      <c r="B21" s="51">
        <f>B17*0.03/12</f>
        <v>51740</v>
      </c>
      <c r="C21" s="41"/>
      <c r="D21" s="41"/>
      <c r="E21" s="13"/>
    </row>
    <row r="22" spans="1:15" x14ac:dyDescent="0.25">
      <c r="B22" s="24"/>
      <c r="C22" s="24"/>
    </row>
    <row r="23" spans="1:15" x14ac:dyDescent="0.25">
      <c r="B23" s="24"/>
      <c r="C23" s="24"/>
    </row>
    <row r="25" spans="1:15" x14ac:dyDescent="0.25">
      <c r="D25" t="s">
        <v>14</v>
      </c>
    </row>
    <row r="26" spans="1:15" x14ac:dyDescent="0.25">
      <c r="B26" s="21" t="s">
        <v>20</v>
      </c>
      <c r="C26" s="21" t="s">
        <v>15</v>
      </c>
      <c r="D26" s="20" t="s">
        <v>21</v>
      </c>
      <c r="E26" s="20"/>
      <c r="F26" s="20" t="s">
        <v>11</v>
      </c>
      <c r="G26" s="20" t="s">
        <v>17</v>
      </c>
      <c r="H26" s="20" t="s">
        <v>18</v>
      </c>
      <c r="I26" s="20" t="s">
        <v>19</v>
      </c>
      <c r="J26" s="20"/>
    </row>
    <row r="27" spans="1:15" ht="17.25" x14ac:dyDescent="0.3">
      <c r="B27" s="21"/>
      <c r="C27" s="21">
        <v>796</v>
      </c>
      <c r="D27" s="55"/>
      <c r="E27" s="55"/>
      <c r="F27" s="20">
        <v>19600000</v>
      </c>
      <c r="G27" s="56">
        <f t="shared" ref="G27:G33" si="0">F27/C27</f>
        <v>24623.115577889446</v>
      </c>
      <c r="H27" s="22" t="e">
        <f>F27/D27</f>
        <v>#DIV/0!</v>
      </c>
      <c r="I27" s="22" t="e">
        <f t="shared" ref="I27:I33" si="1">F27/B27</f>
        <v>#DIV/0!</v>
      </c>
      <c r="J27" s="20">
        <f t="shared" ref="J27:J32" si="2">D27/C27</f>
        <v>0</v>
      </c>
      <c r="K27" s="33"/>
    </row>
    <row r="28" spans="1:15" ht="17.25" x14ac:dyDescent="0.3">
      <c r="B28" s="21"/>
      <c r="C28" s="66">
        <v>808</v>
      </c>
      <c r="D28" s="55"/>
      <c r="E28" s="67"/>
      <c r="F28" s="67">
        <v>19900000</v>
      </c>
      <c r="G28" s="68">
        <f t="shared" si="0"/>
        <v>24628.712871287127</v>
      </c>
      <c r="H28" s="22" t="e">
        <f>F28/D28</f>
        <v>#DIV/0!</v>
      </c>
      <c r="I28" s="22" t="e">
        <f t="shared" si="1"/>
        <v>#DIV/0!</v>
      </c>
      <c r="J28" s="20">
        <f t="shared" si="2"/>
        <v>0</v>
      </c>
      <c r="K28" s="33"/>
    </row>
    <row r="29" spans="1:15" x14ac:dyDescent="0.25">
      <c r="B29" s="66"/>
      <c r="C29" s="66">
        <v>1009</v>
      </c>
      <c r="D29" s="55"/>
      <c r="E29" s="67"/>
      <c r="F29" s="68">
        <v>24400000</v>
      </c>
      <c r="G29" s="68">
        <f t="shared" si="0"/>
        <v>24182.358771060455</v>
      </c>
      <c r="H29" s="22" t="e">
        <f t="shared" ref="H29:H33" si="3">F29/D29</f>
        <v>#DIV/0!</v>
      </c>
      <c r="I29" s="22" t="e">
        <f t="shared" si="1"/>
        <v>#DIV/0!</v>
      </c>
      <c r="J29" s="20">
        <f t="shared" si="2"/>
        <v>0</v>
      </c>
    </row>
    <row r="30" spans="1:15" x14ac:dyDescent="0.25">
      <c r="B30" s="21"/>
      <c r="C30" s="66">
        <v>802</v>
      </c>
      <c r="D30" s="55"/>
      <c r="E30" s="55"/>
      <c r="F30" s="22">
        <v>23500000</v>
      </c>
      <c r="G30" s="56">
        <f t="shared" si="0"/>
        <v>29301.745635910225</v>
      </c>
      <c r="H30" s="22" t="e">
        <f t="shared" si="3"/>
        <v>#DIV/0!</v>
      </c>
      <c r="I30" s="22" t="e">
        <f t="shared" si="1"/>
        <v>#DIV/0!</v>
      </c>
      <c r="J30" s="20">
        <f t="shared" si="2"/>
        <v>0</v>
      </c>
    </row>
    <row r="31" spans="1:15" x14ac:dyDescent="0.25">
      <c r="C31" s="66"/>
      <c r="D31" s="55"/>
      <c r="F31" s="44"/>
      <c r="G31" s="44" t="e">
        <f t="shared" si="0"/>
        <v>#DIV/0!</v>
      </c>
      <c r="H31" s="22" t="e">
        <f t="shared" si="3"/>
        <v>#DIV/0!</v>
      </c>
      <c r="I31" s="44" t="e">
        <f t="shared" si="1"/>
        <v>#DIV/0!</v>
      </c>
      <c r="J31" s="43" t="e">
        <f t="shared" si="2"/>
        <v>#DIV/0!</v>
      </c>
    </row>
    <row r="32" spans="1:15" x14ac:dyDescent="0.25">
      <c r="D32" s="55"/>
      <c r="F32" s="44"/>
      <c r="G32" s="44" t="e">
        <f t="shared" si="0"/>
        <v>#DIV/0!</v>
      </c>
      <c r="H32" s="44" t="e">
        <f t="shared" si="3"/>
        <v>#DIV/0!</v>
      </c>
      <c r="I32" s="44" t="e">
        <f t="shared" si="1"/>
        <v>#DIV/0!</v>
      </c>
      <c r="J32" s="43" t="e">
        <f t="shared" si="2"/>
        <v>#DIV/0!</v>
      </c>
    </row>
    <row r="33" spans="1:12" x14ac:dyDescent="0.25">
      <c r="F33" s="43"/>
      <c r="G33" s="44" t="e">
        <f t="shared" si="0"/>
        <v>#DIV/0!</v>
      </c>
      <c r="H33" s="44" t="e">
        <f t="shared" si="3"/>
        <v>#DIV/0!</v>
      </c>
      <c r="I33" s="44" t="e">
        <f t="shared" si="1"/>
        <v>#DIV/0!</v>
      </c>
    </row>
    <row r="34" spans="1:12" x14ac:dyDescent="0.25">
      <c r="B34" s="17" t="s">
        <v>22</v>
      </c>
    </row>
    <row r="35" spans="1:12" x14ac:dyDescent="0.25">
      <c r="B35" s="69">
        <v>845</v>
      </c>
      <c r="C35" s="69">
        <v>24296036</v>
      </c>
      <c r="D35" s="70">
        <f>C35/B35</f>
        <v>28752.705325443789</v>
      </c>
      <c r="E35" s="70">
        <v>1457800</v>
      </c>
      <c r="F35" s="70">
        <v>30000</v>
      </c>
      <c r="G35" s="71">
        <f>F35+E35+C35</f>
        <v>25783836</v>
      </c>
      <c r="H35">
        <f>G35/B35</f>
        <v>30513.415384615386</v>
      </c>
      <c r="I35" s="13" t="e">
        <f>G35/#REF!</f>
        <v>#REF!</v>
      </c>
      <c r="K35">
        <f>A35+B35</f>
        <v>845</v>
      </c>
      <c r="L35">
        <f>G35/K35</f>
        <v>30513.415384615386</v>
      </c>
    </row>
    <row r="36" spans="1:12" x14ac:dyDescent="0.25">
      <c r="B36" s="17">
        <v>851</v>
      </c>
      <c r="C36" s="17">
        <v>24469582</v>
      </c>
      <c r="D36">
        <f>C36/B36</f>
        <v>28753.915393654523</v>
      </c>
      <c r="E36">
        <v>1468200</v>
      </c>
      <c r="F36" s="70">
        <v>30000</v>
      </c>
      <c r="G36" s="13">
        <f>F36+E36+C36</f>
        <v>25967782</v>
      </c>
      <c r="H36">
        <f>G36/B36</f>
        <v>30514.432432432433</v>
      </c>
      <c r="I36" s="13" t="e">
        <f>G36/#REF!</f>
        <v>#REF!</v>
      </c>
      <c r="J36" t="e">
        <f>G36/A36</f>
        <v>#DIV/0!</v>
      </c>
    </row>
    <row r="37" spans="1:12" x14ac:dyDescent="0.25">
      <c r="D37" t="e">
        <f>C37/B37</f>
        <v>#DIV/0!</v>
      </c>
      <c r="E37">
        <v>245000</v>
      </c>
      <c r="F37">
        <v>30000</v>
      </c>
      <c r="G37" s="13">
        <f>F37+E37+C37</f>
        <v>275000</v>
      </c>
      <c r="H37" t="e">
        <f>G37/B37</f>
        <v>#DIV/0!</v>
      </c>
    </row>
    <row r="38" spans="1:12" ht="15.75" x14ac:dyDescent="0.25">
      <c r="A38" s="15"/>
      <c r="D38" t="e">
        <f>C38/B38</f>
        <v>#DIV/0!</v>
      </c>
      <c r="E38">
        <v>392000</v>
      </c>
      <c r="F38">
        <v>30000</v>
      </c>
      <c r="G38" s="13">
        <f>F38+E38+C38</f>
        <v>422000</v>
      </c>
      <c r="H38" t="e">
        <f>G38/B38</f>
        <v>#DIV/0!</v>
      </c>
    </row>
    <row r="39" spans="1:12" ht="15.75" x14ac:dyDescent="0.25">
      <c r="A39" s="15"/>
      <c r="B39" s="63"/>
      <c r="C39" s="63"/>
      <c r="D39" s="64" t="e">
        <f>C39/B39</f>
        <v>#DIV/0!</v>
      </c>
      <c r="E39" s="64">
        <v>210000</v>
      </c>
      <c r="F39" s="64">
        <v>30000</v>
      </c>
      <c r="G39" s="65">
        <f>F39+E39+C39</f>
        <v>240000</v>
      </c>
      <c r="H39" s="64" t="e">
        <f>G39/B39</f>
        <v>#DIV/0!</v>
      </c>
    </row>
    <row r="40" spans="1:12" ht="15.75" x14ac:dyDescent="0.25">
      <c r="A40" s="15"/>
    </row>
    <row r="41" spans="1:12" ht="15.75" x14ac:dyDescent="0.25">
      <c r="A41" s="15"/>
    </row>
    <row r="42" spans="1:12" ht="15.75" x14ac:dyDescent="0.25">
      <c r="A42" s="15"/>
    </row>
    <row r="43" spans="1:12" ht="15.75" x14ac:dyDescent="0.25">
      <c r="A43" s="15"/>
    </row>
    <row r="44" spans="1:12" ht="15.75" x14ac:dyDescent="0.25">
      <c r="A44" s="15"/>
    </row>
    <row r="64" spans="4:6" x14ac:dyDescent="0.25">
      <c r="D64" s="13"/>
      <c r="E64" s="13"/>
      <c r="F64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0BAA2-BF0D-4FDD-BE9A-8CEFC448128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FE4EE-7BEE-4CB1-840C-EDC1006B50AE}">
  <dimension ref="A1"/>
  <sheetViews>
    <sheetView workbookViewId="0">
      <selection activeCell="K1" sqref="K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80B76-A82B-4923-B82C-495B190CB4A8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Sheet6</vt:lpstr>
      <vt:lpstr>Sheet5</vt:lpstr>
      <vt:lpstr>Sheet4</vt:lpstr>
      <vt:lpstr>Sheet2</vt:lpstr>
      <vt:lpstr>Sheet3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2024-02-14T09:28:26Z</dcterms:modified>
</cp:coreProperties>
</file>