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Pranay Chakravarti - Approx\"/>
    </mc:Choice>
  </mc:AlternateContent>
  <xr:revisionPtr revIDLastSave="0" documentId="13_ncr:1_{AB747A86-31C4-4FA7-BC0B-EC902682473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34" i="21" l="1"/>
  <c r="N37" i="20"/>
  <c r="M37" i="20"/>
  <c r="Q35" i="19"/>
  <c r="P35" i="19"/>
  <c r="G45" i="4"/>
  <c r="G44" i="4"/>
  <c r="G43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46" i="4" s="1"/>
  <c r="W47" i="4" l="1"/>
  <c r="W51" i="4"/>
</calcChain>
</file>

<file path=xl/sharedStrings.xml><?xml version="1.0" encoding="utf-8"?>
<sst xmlns="http://schemas.openxmlformats.org/spreadsheetml/2006/main" count="51" uniqueCount="45">
  <si>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</si>
  <si>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</si>
  <si>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</si>
  <si>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</si>
  <si>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</si>
  <si>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</si>
  <si>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</si>
  <si>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</si>
  <si>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</si>
  <si>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</si>
  <si>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</si>
  <si>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</si>
  <si>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</si>
  <si>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</si>
  <si>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</si>
  <si>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</si>
  <si>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</si>
  <si>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</si>
  <si>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</si>
  <si>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</si>
  <si>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</si>
  <si>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</si>
  <si>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</si>
  <si>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</si>
  <si>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</si>
  <si>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</si>
  <si>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</si>
  <si>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</si>
  <si>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</si>
  <si>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</si>
  <si>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</si>
  <si>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</si>
  <si>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</si>
  <si>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</si>
  <si>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</si>
  <si>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</si>
  <si>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</si>
  <si>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</si>
  <si>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</si>
  <si>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Index II CA</t>
  </si>
  <si>
    <t>Balcony</t>
  </si>
  <si>
    <t>Approx</t>
  </si>
  <si>
    <t>State Bank Of India ( RASMECCC Panvel ) - PRANAY S CHAKROBOTY</t>
  </si>
  <si>
    <t>FMV / RV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</si>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</sst>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3" fontId="12" fillId="3" borderId="0" xfId="0" applyNumberFormat="1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259678</xdr:colOff>
      <xdr:row>45</xdr:row>
      <xdr:rowOff>115449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C0CF61-4CB3-4B0F-821C-7DCC45DB8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38078" cy="8230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541384</xdr:colOff>
      <xdr:row>6</xdr:row>
      <xdr:rowOff>0</xdr:rowOff>
    </xdr:from>
    <xdr:to>
      <xdr:col>30</xdr:col>
      <xdr:colOff>364468</xdr:colOff>
      <xdr:row>43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5AEE81-5523-42FD-94E9-BBF6AA601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9784" y="1143000"/>
          <a:ext cx="15672684" cy="7124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250152</xdr:colOff>
      <xdr:row>44</xdr:row>
      <xdr:rowOff>115459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BC1B06-6DC1-48DC-AD5C-016F60C2C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928552" cy="83069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409104</xdr:colOff>
      <xdr:row>1</xdr:row>
      <xdr:rowOff>0</xdr:rowOff>
    </xdr:from>
    <xdr:to>
      <xdr:col>15</xdr:col>
      <xdr:colOff>420350</xdr:colOff>
      <xdr:row>41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7A9454-A2B9-480C-A60A-B28C9C115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37904" y="190500"/>
          <a:ext cx="7326446" cy="74199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16</xdr:col>
      <xdr:colOff>220467</xdr:colOff>
      <xdr:row>54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8A5301-ECBD-469C-9F39-0C1A445F0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974067" cy="8992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278731</xdr:colOff>
      <xdr:row>37</xdr:row>
      <xdr:rowOff>86721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A1DB4D-92B2-4F55-951A-9842C70BB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7957131" cy="71352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509711</xdr:colOff>
      <xdr:row>4</xdr:row>
      <xdr:rowOff>85725</xdr:rowOff>
    </xdr:from>
    <xdr:to>
      <xdr:col>27</xdr:col>
      <xdr:colOff>421639</xdr:colOff>
      <xdr:row>28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CD0C2D-B712-413B-BBAF-9522A25EA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8511" y="847725"/>
          <a:ext cx="14542328" cy="4667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485775</xdr:colOff>
      <xdr:row>1</xdr:row>
      <xdr:rowOff>0</xdr:rowOff>
    </xdr:from>
    <xdr:to>
      <xdr:col>30</xdr:col>
      <xdr:colOff>564521</xdr:colOff>
      <xdr:row>28</xdr:row>
      <xdr:rowOff>96635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A8AC3E-5341-4E3C-812D-04B3FE2A0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4175" y="190500"/>
          <a:ext cx="15928346" cy="524013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497837</xdr:colOff>
      <xdr:row>31</xdr:row>
      <xdr:rowOff>29377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663B56-EB80-4462-AC99-CFE116086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76237" cy="57443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7" zoomScaleNormal="100" workbookViewId="0">
      <selection activeCell="V32" sqref="V3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0" t="s">
        <v>35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374</v>
      </c>
      <c r="C3" s="4">
        <f>B3*1.2</f>
        <v>448.8</v>
      </c>
      <c r="D3" s="4">
        <f t="shared" ref="D3:D14" si="2">C3*1.2</f>
        <v>538.55999999999995</v>
      </c>
      <c r="E3" s="5">
        <f t="shared" ref="E3:E14" si="3">R3</f>
        <v>5500000</v>
      </c>
      <c r="F3" s="9">
        <f t="shared" ref="F3:F14" si="4">ROUND((E3/B3),0)</f>
        <v>14706</v>
      </c>
      <c r="G3" s="9">
        <f t="shared" ref="G3:G14" si="5">ROUND((E3/C3),0)</f>
        <v>12255</v>
      </c>
      <c r="H3" s="9">
        <f t="shared" ref="H3:H14" si="6">ROUND((E3/D3),0)</f>
        <v>10212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374</v>
      </c>
      <c r="R3" s="2">
        <v>5500000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561</v>
      </c>
      <c r="C4" s="44">
        <f t="shared" ref="C4:C9" si="11">B4*1.2</f>
        <v>673.19999999999993</v>
      </c>
      <c r="D4" s="44">
        <f t="shared" ref="D4:D9" si="12">C4*1.2</f>
        <v>807.83999999999992</v>
      </c>
      <c r="E4" s="45">
        <f t="shared" ref="E4:E9" si="13">R4</f>
        <v>8400000</v>
      </c>
      <c r="F4" s="44">
        <f t="shared" ref="F4:F9" si="14">ROUND((E4/B4),0)</f>
        <v>14973</v>
      </c>
      <c r="G4" s="44">
        <f t="shared" ref="G4:G9" si="15">ROUND((E4/C4),0)</f>
        <v>12478</v>
      </c>
      <c r="H4" s="44">
        <f t="shared" ref="H4:H9" si="16">ROUND((E4/D4),0)</f>
        <v>10398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f t="shared" ref="P4:P9" si="18">O4/1.2</f>
        <v>0</v>
      </c>
      <c r="Q4" s="46">
        <v>561</v>
      </c>
      <c r="R4" s="47">
        <v>8400000</v>
      </c>
    </row>
    <row r="5" spans="1:20" x14ac:dyDescent="0.25">
      <c r="A5" s="4">
        <f t="shared" si="9"/>
        <v>0</v>
      </c>
      <c r="B5" s="4">
        <f t="shared" si="10"/>
        <v>329</v>
      </c>
      <c r="C5" s="4">
        <f t="shared" si="11"/>
        <v>394.8</v>
      </c>
      <c r="D5" s="4">
        <f t="shared" si="12"/>
        <v>473.76</v>
      </c>
      <c r="E5" s="5">
        <f t="shared" si="13"/>
        <v>4900000</v>
      </c>
      <c r="F5" s="9">
        <f t="shared" si="14"/>
        <v>14894</v>
      </c>
      <c r="G5" s="9">
        <f t="shared" si="15"/>
        <v>12411</v>
      </c>
      <c r="H5" s="9">
        <f t="shared" si="16"/>
        <v>10343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329</v>
      </c>
      <c r="R5" s="2">
        <v>4900000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0" t="s">
        <v>36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20" x14ac:dyDescent="0.25">
      <c r="A16" s="4">
        <f t="shared" ref="A16:A28" si="32">N16</f>
        <v>0</v>
      </c>
      <c r="B16" s="4">
        <f t="shared" ref="B16:B28" si="33">Q16</f>
        <v>650</v>
      </c>
      <c r="C16" s="4">
        <f>B16*1.2</f>
        <v>780</v>
      </c>
      <c r="D16" s="4">
        <f t="shared" ref="D16:D28" si="34">C16*1.2</f>
        <v>936</v>
      </c>
      <c r="E16" s="5">
        <f t="shared" ref="E16:E28" si="35">R16</f>
        <v>9600000</v>
      </c>
      <c r="F16" s="9">
        <f t="shared" ref="F16:F28" si="36">ROUND((E16/B16),0)</f>
        <v>14769</v>
      </c>
      <c r="G16" s="9">
        <f t="shared" ref="G16:G28" si="37">ROUND((E16/C16),0)</f>
        <v>12308</v>
      </c>
      <c r="H16" s="9">
        <f t="shared" ref="H16:H28" si="38">ROUND((E16/D16),0)</f>
        <v>10256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650</v>
      </c>
      <c r="R16" s="2">
        <v>9600000</v>
      </c>
    </row>
    <row r="17" spans="1:25" s="46" customFormat="1" x14ac:dyDescent="0.25">
      <c r="A17" s="44">
        <f t="shared" si="32"/>
        <v>0</v>
      </c>
      <c r="B17" s="44">
        <f t="shared" si="33"/>
        <v>375</v>
      </c>
      <c r="C17" s="44">
        <f t="shared" ref="C17:C28" si="41">B17*1.2</f>
        <v>450</v>
      </c>
      <c r="D17" s="44">
        <f t="shared" si="34"/>
        <v>540</v>
      </c>
      <c r="E17" s="45">
        <f t="shared" si="35"/>
        <v>6200000</v>
      </c>
      <c r="F17" s="44">
        <f t="shared" si="36"/>
        <v>16533</v>
      </c>
      <c r="G17" s="44">
        <f t="shared" si="37"/>
        <v>13778</v>
      </c>
      <c r="H17" s="44">
        <f t="shared" si="38"/>
        <v>11481</v>
      </c>
      <c r="I17" s="44" t="e">
        <f>#REF!</f>
        <v>#REF!</v>
      </c>
      <c r="J17" s="44">
        <f t="shared" si="39"/>
        <v>0</v>
      </c>
      <c r="O17" s="46">
        <v>0</v>
      </c>
      <c r="P17" s="46">
        <f t="shared" si="40"/>
        <v>0</v>
      </c>
      <c r="Q17" s="46">
        <v>375</v>
      </c>
      <c r="R17" s="47">
        <v>6200000</v>
      </c>
    </row>
    <row r="18" spans="1:25" x14ac:dyDescent="0.25">
      <c r="A18" s="4">
        <f t="shared" si="32"/>
        <v>0</v>
      </c>
      <c r="B18" s="4">
        <f t="shared" si="33"/>
        <v>937.5</v>
      </c>
      <c r="C18" s="4">
        <f t="shared" si="41"/>
        <v>1125</v>
      </c>
      <c r="D18" s="4">
        <f t="shared" si="34"/>
        <v>1350</v>
      </c>
      <c r="E18" s="5">
        <f t="shared" si="35"/>
        <v>10500000</v>
      </c>
      <c r="F18" s="9">
        <f t="shared" si="36"/>
        <v>11200</v>
      </c>
      <c r="G18" s="9">
        <f t="shared" si="37"/>
        <v>9333</v>
      </c>
      <c r="H18" s="9">
        <f t="shared" si="38"/>
        <v>7778</v>
      </c>
      <c r="I18" s="4" t="e">
        <f>#REF!</f>
        <v>#REF!</v>
      </c>
      <c r="J18" s="4">
        <f t="shared" si="39"/>
        <v>0</v>
      </c>
      <c r="O18">
        <v>0</v>
      </c>
      <c r="P18">
        <v>1125</v>
      </c>
      <c r="Q18">
        <f t="shared" si="40"/>
        <v>937.5</v>
      </c>
      <c r="R18" s="2">
        <v>10500000</v>
      </c>
    </row>
    <row r="19" spans="1:25" s="46" customFormat="1" x14ac:dyDescent="0.25">
      <c r="A19" s="44">
        <f t="shared" si="32"/>
        <v>0</v>
      </c>
      <c r="B19" s="44">
        <f t="shared" si="33"/>
        <v>374</v>
      </c>
      <c r="C19" s="44">
        <f t="shared" si="41"/>
        <v>448.8</v>
      </c>
      <c r="D19" s="44">
        <f t="shared" si="34"/>
        <v>538.55999999999995</v>
      </c>
      <c r="E19" s="45">
        <f t="shared" si="35"/>
        <v>6500000</v>
      </c>
      <c r="F19" s="44">
        <f t="shared" si="36"/>
        <v>17380</v>
      </c>
      <c r="G19" s="44">
        <f t="shared" si="37"/>
        <v>14483</v>
      </c>
      <c r="H19" s="44">
        <f t="shared" si="38"/>
        <v>12069</v>
      </c>
      <c r="I19" s="44" t="e">
        <f>#REF!</f>
        <v>#REF!</v>
      </c>
      <c r="J19" s="44">
        <f t="shared" si="39"/>
        <v>0</v>
      </c>
      <c r="O19" s="46">
        <v>0</v>
      </c>
      <c r="P19" s="46">
        <f t="shared" si="40"/>
        <v>0</v>
      </c>
      <c r="Q19" s="46">
        <v>374</v>
      </c>
      <c r="R19" s="47">
        <v>6500000</v>
      </c>
    </row>
    <row r="20" spans="1:25" x14ac:dyDescent="0.25">
      <c r="A20" s="4">
        <f t="shared" si="32"/>
        <v>0</v>
      </c>
      <c r="B20" s="4">
        <f t="shared" si="33"/>
        <v>425</v>
      </c>
      <c r="C20" s="4">
        <f t="shared" si="41"/>
        <v>510</v>
      </c>
      <c r="D20" s="4">
        <f t="shared" si="34"/>
        <v>612</v>
      </c>
      <c r="E20" s="5">
        <f t="shared" si="35"/>
        <v>6300000</v>
      </c>
      <c r="F20" s="9">
        <f t="shared" si="36"/>
        <v>14824</v>
      </c>
      <c r="G20" s="9">
        <f t="shared" si="37"/>
        <v>12353</v>
      </c>
      <c r="H20" s="9">
        <f t="shared" si="38"/>
        <v>10294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425</v>
      </c>
      <c r="R20" s="2">
        <v>6300000</v>
      </c>
    </row>
    <row r="21" spans="1:25" x14ac:dyDescent="0.25">
      <c r="A21" s="4">
        <f t="shared" si="32"/>
        <v>0</v>
      </c>
      <c r="B21" s="4">
        <f t="shared" si="33"/>
        <v>583.33333333333337</v>
      </c>
      <c r="C21" s="4">
        <f t="shared" si="41"/>
        <v>700</v>
      </c>
      <c r="D21" s="4">
        <f t="shared" si="34"/>
        <v>840</v>
      </c>
      <c r="E21" s="5">
        <f t="shared" si="35"/>
        <v>6600000</v>
      </c>
      <c r="F21" s="9">
        <f t="shared" si="36"/>
        <v>11314</v>
      </c>
      <c r="G21" s="9">
        <f t="shared" si="37"/>
        <v>9429</v>
      </c>
      <c r="H21" s="9">
        <f t="shared" si="38"/>
        <v>7857</v>
      </c>
      <c r="I21" s="4" t="e">
        <f>#REF!</f>
        <v>#REF!</v>
      </c>
      <c r="J21" s="4">
        <f t="shared" si="39"/>
        <v>0</v>
      </c>
      <c r="O21">
        <v>0</v>
      </c>
      <c r="P21">
        <v>700</v>
      </c>
      <c r="Q21">
        <f t="shared" si="40"/>
        <v>583.33333333333337</v>
      </c>
      <c r="R21" s="2">
        <v>6600000</v>
      </c>
    </row>
    <row r="22" spans="1:25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5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5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5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5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5" ht="15.75" x14ac:dyDescent="0.25">
      <c r="U29" s="17" t="s">
        <v>13</v>
      </c>
      <c r="V29" s="18"/>
      <c r="W29" s="19">
        <v>16000</v>
      </c>
      <c r="X29" s="20" t="s">
        <v>38</v>
      </c>
      <c r="Y29" t="s">
        <v>41</v>
      </c>
    </row>
    <row r="30" spans="1:25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5" ht="15.75" x14ac:dyDescent="0.25">
      <c r="S31" s="10"/>
      <c r="T31" s="10"/>
      <c r="U31" s="17" t="s">
        <v>15</v>
      </c>
      <c r="V31" s="18"/>
      <c r="W31" s="19">
        <f>W29-W30</f>
        <v>13500</v>
      </c>
      <c r="X31" s="22"/>
    </row>
    <row r="32" spans="1:25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2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58</v>
      </c>
      <c r="X34" s="24">
        <v>2022</v>
      </c>
      <c r="Y34" t="s">
        <v>44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1" t="s">
        <v>42</v>
      </c>
      <c r="Q36" s="41"/>
      <c r="R36" s="41"/>
      <c r="S36" s="41"/>
      <c r="T36" s="42"/>
      <c r="U36" s="21" t="s">
        <v>20</v>
      </c>
      <c r="V36" s="23"/>
      <c r="W36" s="24">
        <f>90*W33/W35</f>
        <v>3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13500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16000</v>
      </c>
      <c r="X42" s="22"/>
    </row>
    <row r="43" spans="5:25" ht="15.75" x14ac:dyDescent="0.25">
      <c r="E43" t="s">
        <v>39</v>
      </c>
      <c r="F43" s="7">
        <v>30.58</v>
      </c>
      <c r="G43">
        <f>F43*10.764</f>
        <v>329.16311999999994</v>
      </c>
      <c r="S43" s="10"/>
      <c r="T43" s="10"/>
      <c r="U43" s="23"/>
      <c r="V43" s="23"/>
      <c r="W43" s="24"/>
      <c r="X43" s="24"/>
    </row>
    <row r="44" spans="5:25" ht="15.75" x14ac:dyDescent="0.25">
      <c r="E44" t="s">
        <v>40</v>
      </c>
      <c r="F44" s="7">
        <v>4.12</v>
      </c>
      <c r="G44">
        <f>F44*10.764</f>
        <v>44.347679999999997</v>
      </c>
      <c r="S44" s="10"/>
      <c r="T44" s="10"/>
      <c r="U44" s="28" t="s">
        <v>37</v>
      </c>
      <c r="V44" s="30"/>
      <c r="W44" s="25">
        <v>374</v>
      </c>
      <c r="X44" s="24"/>
    </row>
    <row r="45" spans="5:25" ht="15.75" x14ac:dyDescent="0.25">
      <c r="G45">
        <f>SUM(G43:G44)</f>
        <v>373.5107999999999</v>
      </c>
      <c r="P45" s="13" t="s">
        <v>29</v>
      </c>
      <c r="S45" s="10"/>
      <c r="T45" s="11"/>
      <c r="U45" s="17" t="s">
        <v>43</v>
      </c>
      <c r="V45" s="31"/>
      <c r="W45" s="32">
        <f>W42*W44+X46</f>
        <v>5984000</v>
      </c>
      <c r="X45" s="33"/>
    </row>
    <row r="46" spans="5:25" ht="15.75" x14ac:dyDescent="0.25">
      <c r="S46" s="11"/>
      <c r="T46" s="10"/>
      <c r="U46" s="17" t="s">
        <v>24</v>
      </c>
      <c r="V46" s="23"/>
      <c r="W46" s="43">
        <f>W45*0.9</f>
        <v>5385600</v>
      </c>
      <c r="X46" s="34"/>
    </row>
    <row r="47" spans="5:25" ht="15.75" x14ac:dyDescent="0.25">
      <c r="S47" s="10"/>
      <c r="T47" s="10"/>
      <c r="U47" s="17" t="s">
        <v>25</v>
      </c>
      <c r="V47" s="23"/>
      <c r="W47" s="34">
        <f>W45*0.8</f>
        <v>4787200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935000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4">
        <f>W45*0.025/12</f>
        <v>12466.666666666666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P34:Q34"/>
  <sheetViews>
    <sheetView zoomScaleNormal="100" workbookViewId="0">
      <selection activeCell="R34" sqref="R34"/>
    </sheetView>
  </sheetViews>
  <sheetFormatPr defaultRowHeight="15" x14ac:dyDescent="0.25"/>
  <sheetData>
    <row r="34" spans="16:17" x14ac:dyDescent="0.25">
      <c r="P34">
        <v>30.58</v>
      </c>
      <c r="Q34">
        <f>P34*10.764</f>
        <v>329.16311999999994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8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23" zoomScaleNormal="100" workbookViewId="0">
      <selection activeCell="L51" sqref="L5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35"/>
  <sheetViews>
    <sheetView workbookViewId="0">
      <selection activeCell="Q35" sqref="Q35"/>
    </sheetView>
  </sheetViews>
  <sheetFormatPr defaultRowHeight="15" x14ac:dyDescent="0.25"/>
  <sheetData>
    <row r="1" spans="1:1" x14ac:dyDescent="0.25">
      <c r="A1" s="6"/>
    </row>
    <row r="33" spans="16:17" x14ac:dyDescent="0.25">
      <c r="P33">
        <v>30.58</v>
      </c>
    </row>
    <row r="34" spans="16:17" x14ac:dyDescent="0.25">
      <c r="P34">
        <v>4.12</v>
      </c>
    </row>
    <row r="35" spans="16:17" x14ac:dyDescent="0.25">
      <c r="P35">
        <f>SUM(P33:P34)</f>
        <v>34.699999999999996</v>
      </c>
      <c r="Q35">
        <f>P35*10.764</f>
        <v>373.5107999999999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M35:N37"/>
  <sheetViews>
    <sheetView topLeftCell="A4" zoomScaleNormal="100" workbookViewId="0">
      <selection activeCell="S33" sqref="S33"/>
    </sheetView>
  </sheetViews>
  <sheetFormatPr defaultRowHeight="15" x14ac:dyDescent="0.25"/>
  <sheetData>
    <row r="35" spans="13:14" x14ac:dyDescent="0.25">
      <c r="M35">
        <v>44.12</v>
      </c>
    </row>
    <row r="36" spans="13:14" x14ac:dyDescent="0.25">
      <c r="M36">
        <v>8.0299999999999994</v>
      </c>
    </row>
    <row r="37" spans="13:14" x14ac:dyDescent="0.25">
      <c r="M37">
        <f>SUM(M35:M36)</f>
        <v>52.15</v>
      </c>
      <c r="N37">
        <f>M37*10.764</f>
        <v>561.34259999999995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2024-02-14T11:48:29Z</dcterms:modified>
</cp:coreProperties>
</file>