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rchana Bhavesh Thakkar\"/>
    </mc:Choice>
  </mc:AlternateContent>
  <xr:revisionPtr revIDLastSave="0" documentId="13_ncr:1_{65968A41-94BA-4282-AC5B-08ABAE477315}" xr6:coauthVersionLast="36" xr6:coauthVersionMax="36" xr10:uidLastSave="{00000000-0000-0000-0000-000000000000}"/>
  <bookViews>
    <workbookView xWindow="0" yWindow="0" windowWidth="28800" windowHeight="12105" activeTab="13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9" i="4" l="1"/>
  <c r="J20" i="4"/>
  <c r="P22" i="4"/>
  <c r="P5" i="4"/>
  <c r="H22" i="4"/>
  <c r="H31" i="4"/>
  <c r="Q12" i="4" l="1"/>
  <c r="P11" i="4"/>
  <c r="P10" i="4"/>
  <c r="P8" i="4"/>
  <c r="P7" i="4"/>
  <c r="P6" i="4"/>
  <c r="Q5" i="4"/>
  <c r="Q4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<sst xmlns="http://schemas.openxmlformats.org/spreadsheetml/2006/main" count="33" uniqueCount="28">
  <si>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</si>
  <si>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</si>
  <si>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</si>
  <si>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</si>
  <si>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</si>
  <si>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</si>
  <si>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</si>
  <si>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</si>
  <si>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</si>
  <si>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</si>
  <si>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</si>
  <si>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</si>
  <si>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</si>
  <si>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504, 5th floor, Roop maya chsl, sector airoli</t>
  </si>
  <si>
    <t>sbua</t>
  </si>
  <si>
    <t>oc - 2008</t>
  </si>
  <si>
    <t>agreement - 08.02.24</t>
  </si>
  <si>
    <t>av</t>
  </si>
  <si>
    <t>sd</t>
  </si>
  <si>
    <t>rd</t>
  </si>
  <si>
    <t>bv</t>
  </si>
  <si>
    <t>rate</t>
  </si>
  <si>
    <t>fmv</t>
  </si>
  <si>
    <t>01.01.24</t>
  </si>
  <si>
    <t>12.05.23</t>
  </si>
  <si>
    <t>21.07.23</t>
  </si>
  <si>
    <t>mca</t>
  </si>
  <si>
    <t>ls - 85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</si>
</sst>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4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29</xdr:row>
      <xdr:rowOff>96008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169A1-0BA3-4C3D-B284-5A44AB82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54300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192569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4D7C4-AA7E-4DEC-B38A-65DE73DEB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22969" cy="7163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573537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D03A5-7884-4CC8-AD63-9AB78859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94337" cy="6506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421115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4E27F-3D33-457C-9E36-550C53DC4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41915" cy="65636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68641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D6D5B-B19E-47E3-9D68-F2154302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89441" cy="7192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115762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BF62D-0865-42AE-8035-80C3AC6A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478962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468747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E51018-7BBD-4D97-B744-E727B0AB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89547" cy="7240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BDB29-5FED-4B8B-9095-34D911D9A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CC7CF-F186-40A2-9270-0EF97B09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29F9F-633B-4E30-9B4E-567889EC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382670</xdr:colOff>
      <xdr:row>29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FCF79-B41E-4B13-9C62-E4D0F30E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65070" cy="53442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440168</xdr:colOff>
      <xdr:row>34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130DA1-7AAA-4E1A-AEB3-9C0046B5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60968" cy="6382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58775</xdr:colOff>
      <xdr:row>32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A08AC-99D3-4721-9368-48CEB0C27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41175" cy="598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Q15" sqref="Q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800</v>
      </c>
      <c r="C2" s="4">
        <f>B2*1.2</f>
        <v>960</v>
      </c>
      <c r="D2" s="4">
        <f t="shared" ref="D2:D13" si="2">C2*1.2</f>
        <v>1152</v>
      </c>
      <c r="E2" s="5">
        <f t="shared" ref="E2:E13" si="3">R2</f>
        <v>14100000</v>
      </c>
      <c r="F2" s="10">
        <f t="shared" ref="F2:F13" si="4">ROUND((E2/B2),0)</f>
        <v>17625</v>
      </c>
      <c r="G2" s="10">
        <f t="shared" ref="G2:G13" si="5">ROUND((E2/C2),0)</f>
        <v>14688</v>
      </c>
      <c r="H2" s="10">
        <f t="shared" ref="H2:H13" si="6">ROUND((E2/D2),0)</f>
        <v>12240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800</v>
      </c>
      <c r="R2" s="2">
        <v>14100000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740</v>
      </c>
      <c r="C3" s="4">
        <f t="shared" ref="C3:C15" si="9">B3*1.2</f>
        <v>888</v>
      </c>
      <c r="D3" s="4">
        <f t="shared" si="2"/>
        <v>1065.5999999999999</v>
      </c>
      <c r="E3" s="5">
        <f t="shared" si="3"/>
        <v>10500000</v>
      </c>
      <c r="F3" s="10">
        <f t="shared" si="4"/>
        <v>14189</v>
      </c>
      <c r="G3" s="10">
        <f t="shared" si="5"/>
        <v>11824</v>
      </c>
      <c r="H3" s="10">
        <f t="shared" si="6"/>
        <v>9854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740</v>
      </c>
      <c r="R3" s="2">
        <v>10500000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431.94444444444451</v>
      </c>
      <c r="C4" s="4">
        <f t="shared" si="9"/>
        <v>518.33333333333337</v>
      </c>
      <c r="D4" s="4">
        <f t="shared" si="2"/>
        <v>622</v>
      </c>
      <c r="E4" s="15">
        <f t="shared" si="3"/>
        <v>8100000</v>
      </c>
      <c r="F4" s="10">
        <f t="shared" si="4"/>
        <v>18752</v>
      </c>
      <c r="G4" s="10">
        <f t="shared" si="5"/>
        <v>15627</v>
      </c>
      <c r="H4" s="10">
        <f t="shared" si="6"/>
        <v>13023</v>
      </c>
      <c r="I4" s="4" t="e">
        <f>#REF!</f>
        <v>#REF!</v>
      </c>
      <c r="J4" s="4">
        <f t="shared" si="7"/>
        <v>0</v>
      </c>
      <c r="O4">
        <v>622</v>
      </c>
      <c r="P4">
        <f t="shared" si="8"/>
        <v>518.33333333333337</v>
      </c>
      <c r="Q4">
        <f t="shared" ref="Q2:Q12" si="10">P4/1.2</f>
        <v>431.94444444444451</v>
      </c>
      <c r="R4" s="2">
        <v>8100000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422.15511000000004</v>
      </c>
      <c r="C5" s="4">
        <f t="shared" si="9"/>
        <v>506.58613200000002</v>
      </c>
      <c r="D5" s="4">
        <f t="shared" si="2"/>
        <v>607.9033584</v>
      </c>
      <c r="E5" s="15">
        <f t="shared" si="3"/>
        <v>6800000</v>
      </c>
      <c r="F5" s="10">
        <f t="shared" si="4"/>
        <v>16108</v>
      </c>
      <c r="G5" s="10">
        <f t="shared" si="5"/>
        <v>13423</v>
      </c>
      <c r="H5" s="10">
        <f t="shared" si="6"/>
        <v>11186</v>
      </c>
      <c r="I5" s="4" t="e">
        <f>#REF!</f>
        <v>#REF!</v>
      </c>
      <c r="J5" s="4" t="str">
        <f t="shared" si="7"/>
        <v>01.01.24</v>
      </c>
      <c r="O5">
        <v>0</v>
      </c>
      <c r="P5">
        <f>47.063*10.764</f>
        <v>506.58613200000002</v>
      </c>
      <c r="Q5">
        <f t="shared" si="10"/>
        <v>422.15511000000004</v>
      </c>
      <c r="R5" s="2">
        <v>6800000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670</v>
      </c>
      <c r="C6" s="4">
        <f t="shared" si="9"/>
        <v>804</v>
      </c>
      <c r="D6" s="4">
        <f t="shared" si="2"/>
        <v>964.8</v>
      </c>
      <c r="E6" s="15">
        <f t="shared" si="3"/>
        <v>10551000</v>
      </c>
      <c r="F6" s="10">
        <f t="shared" si="4"/>
        <v>15748</v>
      </c>
      <c r="G6" s="10">
        <f t="shared" si="5"/>
        <v>13123</v>
      </c>
      <c r="H6" s="10">
        <f t="shared" si="6"/>
        <v>10936</v>
      </c>
      <c r="I6" s="10" t="e">
        <f>#REF!</f>
        <v>#REF!</v>
      </c>
      <c r="J6" s="4" t="str">
        <f t="shared" si="7"/>
        <v>12.05.23</v>
      </c>
      <c r="O6">
        <v>0</v>
      </c>
      <c r="P6">
        <f t="shared" si="8"/>
        <v>0</v>
      </c>
      <c r="Q6">
        <v>670</v>
      </c>
      <c r="R6" s="2">
        <v>10551000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422</v>
      </c>
      <c r="C7" s="4">
        <f t="shared" si="9"/>
        <v>506.4</v>
      </c>
      <c r="D7" s="4">
        <f t="shared" si="2"/>
        <v>607.67999999999995</v>
      </c>
      <c r="E7" s="15">
        <f t="shared" si="3"/>
        <v>7000000</v>
      </c>
      <c r="F7" s="10">
        <f t="shared" si="4"/>
        <v>16588</v>
      </c>
      <c r="G7" s="10">
        <f t="shared" si="5"/>
        <v>13823</v>
      </c>
      <c r="H7" s="10">
        <f t="shared" si="6"/>
        <v>11519</v>
      </c>
      <c r="I7" s="10" t="e">
        <f>#REF!</f>
        <v>#REF!</v>
      </c>
      <c r="J7" s="4" t="str">
        <f t="shared" si="7"/>
        <v>21.07.23</v>
      </c>
      <c r="O7">
        <v>0</v>
      </c>
      <c r="P7">
        <f t="shared" si="8"/>
        <v>0</v>
      </c>
      <c r="Q7">
        <v>422</v>
      </c>
      <c r="R7" s="2">
        <v>7000000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420</v>
      </c>
      <c r="C8" s="4">
        <f t="shared" si="9"/>
        <v>504</v>
      </c>
      <c r="D8" s="4">
        <f t="shared" si="2"/>
        <v>604.79999999999995</v>
      </c>
      <c r="E8" s="16">
        <f t="shared" si="3"/>
        <v>9000000</v>
      </c>
      <c r="F8" s="10">
        <f t="shared" si="4"/>
        <v>21429</v>
      </c>
      <c r="G8" s="10">
        <f t="shared" si="5"/>
        <v>17857</v>
      </c>
      <c r="H8" s="10">
        <f t="shared" si="6"/>
        <v>14881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420</v>
      </c>
      <c r="R8" s="2">
        <v>9000000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495.83333333333337</v>
      </c>
      <c r="C9" s="4">
        <f t="shared" si="9"/>
        <v>595</v>
      </c>
      <c r="D9" s="4">
        <f t="shared" si="2"/>
        <v>714</v>
      </c>
      <c r="E9" s="15">
        <f t="shared" si="3"/>
        <v>8500000</v>
      </c>
      <c r="F9" s="10">
        <f t="shared" si="4"/>
        <v>17143</v>
      </c>
      <c r="G9" s="10">
        <f t="shared" si="5"/>
        <v>14286</v>
      </c>
      <c r="H9" s="10">
        <f t="shared" si="6"/>
        <v>11905</v>
      </c>
      <c r="I9" s="10" t="e">
        <f>#REF!</f>
        <v>#REF!</v>
      </c>
      <c r="J9" s="4">
        <f t="shared" si="7"/>
        <v>0</v>
      </c>
      <c r="O9">
        <v>0</v>
      </c>
      <c r="P9">
        <v>595</v>
      </c>
      <c r="Q9">
        <f t="shared" si="10"/>
        <v>495.83333333333337</v>
      </c>
      <c r="R9" s="2">
        <v>8500000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383</v>
      </c>
      <c r="C10" s="4">
        <f t="shared" si="9"/>
        <v>459.59999999999997</v>
      </c>
      <c r="D10" s="4">
        <f t="shared" si="2"/>
        <v>551.52</v>
      </c>
      <c r="E10" s="16">
        <f t="shared" si="3"/>
        <v>8500000</v>
      </c>
      <c r="F10" s="10">
        <f t="shared" si="4"/>
        <v>22193</v>
      </c>
      <c r="G10" s="10">
        <f t="shared" si="5"/>
        <v>18494</v>
      </c>
      <c r="H10" s="10">
        <f t="shared" si="6"/>
        <v>15412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383</v>
      </c>
      <c r="R10" s="2">
        <v>8500000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388</v>
      </c>
      <c r="C11" s="4">
        <f t="shared" si="9"/>
        <v>465.59999999999997</v>
      </c>
      <c r="D11" s="4">
        <f t="shared" si="2"/>
        <v>558.71999999999991</v>
      </c>
      <c r="E11" s="16">
        <f t="shared" si="3"/>
        <v>8200000</v>
      </c>
      <c r="F11" s="10">
        <f t="shared" si="4"/>
        <v>21134</v>
      </c>
      <c r="G11" s="10">
        <f t="shared" si="5"/>
        <v>17612</v>
      </c>
      <c r="H11" s="10">
        <f t="shared" si="6"/>
        <v>14676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388</v>
      </c>
      <c r="R11" s="2">
        <v>8200000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368.33333333333337</v>
      </c>
      <c r="C12" s="4">
        <f t="shared" si="9"/>
        <v>442.00000000000006</v>
      </c>
      <c r="D12" s="4">
        <f t="shared" si="2"/>
        <v>530.40000000000009</v>
      </c>
      <c r="E12" s="16">
        <f t="shared" si="3"/>
        <v>8200000</v>
      </c>
      <c r="F12" s="10">
        <f t="shared" si="4"/>
        <v>22262</v>
      </c>
      <c r="G12" s="10">
        <f t="shared" si="5"/>
        <v>18552</v>
      </c>
      <c r="H12" s="10">
        <f t="shared" si="6"/>
        <v>15460</v>
      </c>
      <c r="I12" s="10" t="e">
        <f>#REF!</f>
        <v>#REF!</v>
      </c>
      <c r="J12" s="4">
        <f t="shared" si="7"/>
        <v>0</v>
      </c>
      <c r="O12">
        <v>0</v>
      </c>
      <c r="P12">
        <v>442</v>
      </c>
      <c r="Q12">
        <f t="shared" si="10"/>
        <v>368.33333333333337</v>
      </c>
      <c r="R12" s="2">
        <v>8200000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460</v>
      </c>
      <c r="C13" s="4">
        <f t="shared" si="9"/>
        <v>552</v>
      </c>
      <c r="D13" s="4">
        <f t="shared" si="2"/>
        <v>662.4</v>
      </c>
      <c r="E13" s="15">
        <f t="shared" si="3"/>
        <v>0</v>
      </c>
      <c r="F13" s="10">
        <f t="shared" si="4"/>
        <v>0</v>
      </c>
      <c r="G13" s="10">
        <f t="shared" si="5"/>
        <v>0</v>
      </c>
      <c r="H13" s="10">
        <f t="shared" si="6"/>
        <v>0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460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415</v>
      </c>
      <c r="C14" s="4">
        <f t="shared" si="9"/>
        <v>498</v>
      </c>
      <c r="D14" s="4">
        <f t="shared" ref="D14:D15" si="12">C14*1.2</f>
        <v>597.6</v>
      </c>
      <c r="E14" s="15">
        <f t="shared" ref="E14:E15" si="13">R14</f>
        <v>9500000</v>
      </c>
      <c r="F14" s="10">
        <f t="shared" ref="F14:F15" si="14">ROUND((E14/B14),0)</f>
        <v>22892</v>
      </c>
      <c r="G14" s="10">
        <f t="shared" ref="G14:G15" si="15">ROUND((E14/C14),0)</f>
        <v>19076</v>
      </c>
      <c r="H14" s="10">
        <f t="shared" ref="H14:H15" si="16">ROUND((E14/D14),0)</f>
        <v>15897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415</v>
      </c>
      <c r="R14" s="2">
        <v>9500000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4:Q15" si="19">P15/1.2</f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</row>
    <row r="17" spans="5:24" x14ac:dyDescent="0.25">
      <c r="E17" s="8"/>
      <c r="F17" s="8"/>
      <c r="G17" s="8"/>
      <c r="H17" s="8"/>
      <c r="I17" s="8"/>
    </row>
    <row r="18" spans="5:24" x14ac:dyDescent="0.25">
      <c r="E18" s="8"/>
      <c r="F18" s="8"/>
      <c r="G18" s="8" t="s">
        <v>13</v>
      </c>
      <c r="H18" s="8"/>
      <c r="I18" s="8"/>
    </row>
    <row r="20" spans="5:24" x14ac:dyDescent="0.25">
      <c r="G20" t="s">
        <v>14</v>
      </c>
      <c r="H20">
        <v>621</v>
      </c>
      <c r="J20">
        <f>H20/P20</f>
        <v>1.5603015075376885</v>
      </c>
      <c r="O20" t="s">
        <v>26</v>
      </c>
      <c r="P20">
        <v>398</v>
      </c>
    </row>
    <row r="21" spans="5:24" x14ac:dyDescent="0.25">
      <c r="G21" t="s">
        <v>21</v>
      </c>
      <c r="H21">
        <v>14000</v>
      </c>
      <c r="O21" t="s">
        <v>21</v>
      </c>
      <c r="P21">
        <v>21500</v>
      </c>
    </row>
    <row r="22" spans="5:24" x14ac:dyDescent="0.25">
      <c r="G22" s="6" t="s">
        <v>22</v>
      </c>
      <c r="H22" s="6">
        <f>H21*H20</f>
        <v>8694000</v>
      </c>
      <c r="O22" t="s">
        <v>22</v>
      </c>
      <c r="P22">
        <f>P21*P20</f>
        <v>8557000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16</v>
      </c>
      <c r="I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17</v>
      </c>
      <c r="H28">
        <v>8181000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18</v>
      </c>
      <c r="H29">
        <v>490860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G30" t="s">
        <v>19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20</v>
      </c>
      <c r="H31">
        <f>SUM(H28:H30)</f>
        <v>8701860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V22" sqref="V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8C61-CFC5-4EEC-B1B8-77167800E13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2024-02-13T09:28:20Z</dcterms:modified>
</cp:coreProperties>
</file>