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5CEE3B6-CB2A-4E8B-943A-203F45B41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6" i="1"/>
  <c r="B21" i="1"/>
  <c r="G6" i="1"/>
  <c r="F7" i="1"/>
  <c r="F6" i="1"/>
  <c r="F8" i="1" s="1"/>
  <c r="F9" i="1" s="1"/>
  <c r="I5" i="1"/>
  <c r="J29" i="1"/>
  <c r="D41" i="1" l="1"/>
  <c r="J28" i="1"/>
  <c r="J33" i="1" l="1"/>
  <c r="J32" i="1"/>
  <c r="J31" i="1" l="1"/>
  <c r="J30" i="1"/>
  <c r="G40" i="1"/>
  <c r="H40" i="1" s="1"/>
  <c r="G39" i="1"/>
  <c r="H39" i="1" s="1"/>
  <c r="D40" i="1"/>
  <c r="D39" i="1"/>
  <c r="G38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  <c r="B20" i="1"/>
  <c r="B22" i="1"/>
  <c r="B18" i="1"/>
</calcChain>
</file>

<file path=xl/sharedStrings.xml><?xml version="1.0" encoding="utf-8"?>
<sst xmlns="http://schemas.openxmlformats.org/spreadsheetml/2006/main" count="35" uniqueCount="32">
  <si>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</si>
  <si>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</si>
  <si>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</si>
  <si>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</si>
  <si>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</si>
  <si>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</si>
  <si>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</si>
  <si>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</si>
  <si>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</si>
  <si>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</si>
  <si>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</si>
  <si>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</si>
  <si>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</si>
  <si>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</si>
  <si>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</si>
  <si>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</si>
  <si>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</si>
  <si>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</si>
  <si>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</si>
  <si>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</si>
  <si>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</si>
  <si>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</si>
  <si>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</si>
  <si>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</si>
  <si>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</si>
  <si>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</si>
  <si>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</si>
  <si>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</si>
  <si>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Terrace area</t>
  </si>
  <si>
    <t>FB</t>
  </si>
  <si>
    <t>Built up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</si>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</sst>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9" fillId="0" borderId="8" xfId="0" applyNumberFormat="1" applyFont="1" applyBorder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30438A-E4D6-4D0D-9D51-195F605FA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877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487630</xdr:colOff>
      <xdr:row>44</xdr:row>
      <xdr:rowOff>20223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E425F3-4B9A-43EC-A1D5-42E957BE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89230" cy="8402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430557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F5E57-F1D6-447B-9C88-C88A19F4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211196</xdr:colOff>
      <xdr:row>39</xdr:row>
      <xdr:rowOff>115353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0D9AF-FB19-4AB8-B5EF-BCFF56C0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93596" cy="7544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49248</xdr:colOff>
      <xdr:row>41</xdr:row>
      <xdr:rowOff>153511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A8C4D-903E-4B54-9E88-0E36B64D2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31648" cy="7964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45</xdr:row>
      <xdr:rowOff>115512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C0FAC7-B185-4E7B-9C92-E389F72D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286471</xdr:colOff>
      <xdr:row>38</xdr:row>
      <xdr:rowOff>182011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AB357-A10F-4168-BDFD-0DA4987E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3271" cy="742101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257892</xdr:colOff>
      <xdr:row>38</xdr:row>
      <xdr:rowOff>172484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9904FB-7DEE-4F4B-A595-36FB9989F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0"/>
          <a:ext cx="5134692" cy="741148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34</xdr:col>
      <xdr:colOff>391856</xdr:colOff>
      <xdr:row>45</xdr:row>
      <xdr:rowOff>134539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CFF6C0-E28D-4B04-91D0-139F94A7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2400" y="190500"/>
          <a:ext cx="9535856" cy="851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7" zoomScaleNormal="100" workbookViewId="0">
      <selection activeCell="D20" sqref="D20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/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11000</v>
      </c>
      <c r="C3" s="26"/>
      <c r="D3" s="23"/>
      <c r="E3" s="16"/>
      <c r="F3" s="52">
        <v>2017</v>
      </c>
      <c r="G3" s="38">
        <v>2024</v>
      </c>
      <c r="H3" s="53">
        <f>G3-F3</f>
        <v>7</v>
      </c>
      <c r="M3" s="6"/>
      <c r="N3" s="7"/>
      <c r="O3" s="5"/>
    </row>
    <row r="4" spans="1:15" ht="33" x14ac:dyDescent="0.3">
      <c r="A4" s="37" t="s">
        <v>1</v>
      </c>
      <c r="B4" s="26">
        <v>2700</v>
      </c>
      <c r="C4" s="26"/>
      <c r="D4" s="41"/>
      <c r="E4" s="54"/>
      <c r="F4" s="55"/>
      <c r="H4" s="53"/>
      <c r="L4" s="32"/>
      <c r="M4" s="6"/>
      <c r="N4" s="7"/>
      <c r="O4" s="5"/>
    </row>
    <row r="5" spans="1:15" ht="16.5" x14ac:dyDescent="0.3">
      <c r="A5" s="20" t="s">
        <v>2</v>
      </c>
      <c r="B5" s="26">
        <f>B3-B4</f>
        <v>8300</v>
      </c>
      <c r="C5" s="26"/>
      <c r="D5" s="41"/>
      <c r="E5" s="54"/>
      <c r="F5" s="54" t="s">
        <v>27</v>
      </c>
      <c r="G5" s="38" t="s">
        <v>30</v>
      </c>
      <c r="H5" s="18"/>
      <c r="I5" s="8" t="e">
        <f>H5*G5</f>
        <v>#VALUE!</v>
      </c>
      <c r="M5" s="6"/>
      <c r="N5" s="7"/>
      <c r="O5" s="5"/>
    </row>
    <row r="6" spans="1:15" ht="16.5" x14ac:dyDescent="0.3">
      <c r="A6" s="20" t="s">
        <v>3</v>
      </c>
      <c r="B6" s="26">
        <f>B4</f>
        <v>2700</v>
      </c>
      <c r="C6" s="26"/>
      <c r="D6" s="41"/>
      <c r="E6" s="54"/>
      <c r="F6" s="54">
        <f>39.44*10.764</f>
        <v>424.53215999999998</v>
      </c>
      <c r="G6" s="38">
        <f>47.13*10.764</f>
        <v>507.30732</v>
      </c>
      <c r="H6" s="18"/>
      <c r="I6" s="12"/>
      <c r="J6" s="12"/>
      <c r="M6" s="6"/>
      <c r="N6" s="7"/>
      <c r="O6" s="5"/>
    </row>
    <row r="7" spans="1:15" ht="16.5" x14ac:dyDescent="0.3">
      <c r="A7" s="20" t="s">
        <v>4</v>
      </c>
      <c r="B7" s="20">
        <v>0</v>
      </c>
      <c r="C7" s="20"/>
      <c r="D7" s="42"/>
      <c r="E7" s="56"/>
      <c r="F7" s="54">
        <f>3.41*10.764</f>
        <v>36.705239999999996</v>
      </c>
      <c r="G7" s="38"/>
      <c r="H7" s="17"/>
      <c r="I7" s="12"/>
      <c r="J7" s="12"/>
      <c r="M7" s="33"/>
      <c r="N7" s="34"/>
      <c r="O7" s="5"/>
    </row>
    <row r="8" spans="1:15" ht="16.5" x14ac:dyDescent="0.3">
      <c r="A8" s="20" t="s">
        <v>5</v>
      </c>
      <c r="B8" s="20">
        <f>B9-B7</f>
        <v>60</v>
      </c>
      <c r="C8" s="20"/>
      <c r="D8" s="43"/>
      <c r="E8" s="57"/>
      <c r="F8" s="54">
        <f>SUM(F6:F7)</f>
        <v>461.23739999999998</v>
      </c>
      <c r="H8" s="17"/>
      <c r="I8" s="12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/>
      <c r="D9" s="42"/>
      <c r="E9" s="56"/>
      <c r="F9" s="54">
        <f>F8*1.1</f>
        <v>507.36114000000003</v>
      </c>
      <c r="G9" s="58"/>
      <c r="H9" s="48"/>
      <c r="I9" s="12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>90*B7/B9</f>
        <v>0</v>
      </c>
      <c r="C10" s="20"/>
      <c r="D10" s="42"/>
      <c r="E10" s="56"/>
      <c r="F10" s="54"/>
      <c r="G10" s="38"/>
      <c r="H10" s="48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>B10%</f>
        <v>0</v>
      </c>
      <c r="C11" s="27"/>
      <c r="D11" s="44"/>
      <c r="E11" s="59"/>
      <c r="F11" s="60"/>
      <c r="G11" s="49"/>
      <c r="H11" s="48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>B6*B11</f>
        <v>0</v>
      </c>
      <c r="C12" s="26"/>
      <c r="D12" s="45"/>
      <c r="E12" s="56"/>
      <c r="F12" s="61" t="s">
        <v>26</v>
      </c>
      <c r="G12" s="49" t="s">
        <v>28</v>
      </c>
      <c r="H12" s="48" t="s">
        <v>29</v>
      </c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>B6-B12</f>
        <v>2700</v>
      </c>
      <c r="C13" s="26"/>
      <c r="D13" s="45"/>
      <c r="E13" s="62"/>
      <c r="F13" s="16"/>
      <c r="G13" s="16"/>
      <c r="H13" s="48"/>
      <c r="I13" s="12"/>
      <c r="J13" s="12"/>
      <c r="K13" s="10"/>
      <c r="L13" s="10"/>
      <c r="M13" s="63"/>
      <c r="N13" s="7"/>
      <c r="O13" s="5"/>
    </row>
    <row r="14" spans="1:15" ht="16.5" x14ac:dyDescent="0.3">
      <c r="A14" s="20" t="s">
        <v>2</v>
      </c>
      <c r="B14" s="26">
        <f>B5</f>
        <v>8300</v>
      </c>
      <c r="C14" s="26"/>
      <c r="D14" s="41"/>
      <c r="E14" s="16"/>
      <c r="H14" s="48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>B14+B13</f>
        <v>11000</v>
      </c>
      <c r="C15" s="26"/>
      <c r="D15" s="41"/>
      <c r="E15" s="16"/>
      <c r="G15" s="50"/>
      <c r="H15" s="48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461</v>
      </c>
      <c r="C16" s="21"/>
      <c r="D16" s="46"/>
      <c r="E16" s="16"/>
      <c r="F16" s="51"/>
      <c r="G16" s="49"/>
      <c r="H16" s="17"/>
      <c r="I16" s="8"/>
      <c r="N16" s="34"/>
      <c r="O16" s="5"/>
    </row>
    <row r="17" spans="1:15" ht="16.5" x14ac:dyDescent="0.3">
      <c r="A17" s="20" t="s">
        <v>11</v>
      </c>
      <c r="B17" s="22">
        <f>B15*B16</f>
        <v>5071000</v>
      </c>
      <c r="C17" s="22"/>
      <c r="D17" s="47"/>
      <c r="E17" s="16"/>
      <c r="F17" s="51"/>
      <c r="G17" s="16"/>
      <c r="H17" s="17"/>
      <c r="I17" s="8"/>
      <c r="N17" s="17"/>
      <c r="O17" s="28"/>
    </row>
    <row r="18" spans="1:15" ht="16.5" hidden="1" x14ac:dyDescent="0.3">
      <c r="A18" s="20" t="s">
        <v>24</v>
      </c>
      <c r="B18" s="22">
        <f>B17*0.9</f>
        <v>4563900</v>
      </c>
      <c r="C18" s="22"/>
      <c r="D18" s="47"/>
      <c r="E18" s="16"/>
      <c r="F18" s="16"/>
      <c r="G18" s="16"/>
      <c r="H18" s="17"/>
      <c r="I18" s="8"/>
      <c r="N18" s="17"/>
      <c r="O18" s="8"/>
    </row>
    <row r="19" spans="1:15" ht="16.5" x14ac:dyDescent="0.3">
      <c r="A19" s="20" t="s">
        <v>24</v>
      </c>
      <c r="B19" s="22">
        <f>B17*0.9</f>
        <v>4563900</v>
      </c>
      <c r="C19" s="22"/>
      <c r="D19" s="47"/>
      <c r="E19" s="16"/>
      <c r="F19" s="16"/>
      <c r="G19" s="16"/>
      <c r="H19" s="17"/>
      <c r="I19" s="8"/>
      <c r="N19" s="17"/>
      <c r="O19" s="8"/>
    </row>
    <row r="20" spans="1:15" ht="16.5" x14ac:dyDescent="0.3">
      <c r="A20" s="20" t="s">
        <v>31</v>
      </c>
      <c r="B20" s="22">
        <f>B17*0.8</f>
        <v>4056800</v>
      </c>
      <c r="C20" s="22"/>
      <c r="D20" s="47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>
        <f>B4*507</f>
        <v>1368900</v>
      </c>
      <c r="C21" s="23"/>
      <c r="D21" s="41"/>
      <c r="E21" s="16"/>
      <c r="F21" s="16"/>
      <c r="G21" s="16"/>
    </row>
    <row r="22" spans="1:15" ht="16.5" x14ac:dyDescent="0.3">
      <c r="A22" s="20" t="s">
        <v>16</v>
      </c>
      <c r="B22" s="39">
        <f>B17*0.03/12</f>
        <v>12677.5</v>
      </c>
      <c r="C22" s="23"/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461</v>
      </c>
      <c r="D28" s="30"/>
      <c r="E28" s="30"/>
      <c r="F28" s="30">
        <v>5700000</v>
      </c>
      <c r="G28" s="39">
        <f t="shared" ref="G28:G34" si="0">F28/C28</f>
        <v>12364.425162689804</v>
      </c>
      <c r="H28" s="14" t="e">
        <f>F28/D28</f>
        <v>#DIV/0!</v>
      </c>
      <c r="I28" s="14" t="e">
        <f t="shared" ref="I28:I34" si="1">F28/B28</f>
        <v>#DIV/0!</v>
      </c>
      <c r="J28" s="13">
        <f>B28/C28</f>
        <v>0</v>
      </c>
      <c r="K28" s="19"/>
    </row>
    <row r="29" spans="1:15" ht="17.25" x14ac:dyDescent="0.3">
      <c r="B29" s="30"/>
      <c r="C29" s="30">
        <v>461</v>
      </c>
      <c r="D29" s="30"/>
      <c r="E29" s="30"/>
      <c r="F29" s="30">
        <v>5061000</v>
      </c>
      <c r="G29" s="39">
        <f t="shared" si="0"/>
        <v>10978.308026030369</v>
      </c>
      <c r="H29" s="14" t="e">
        <f>F29/D29</f>
        <v>#DIV/0!</v>
      </c>
      <c r="I29" s="14" t="e">
        <f t="shared" si="1"/>
        <v>#DIV/0!</v>
      </c>
      <c r="J29" s="13">
        <f>B29/C29</f>
        <v>0</v>
      </c>
      <c r="K29" s="19"/>
    </row>
    <row r="30" spans="1:15" x14ac:dyDescent="0.25">
      <c r="B30" s="30"/>
      <c r="C30" s="30">
        <v>419</v>
      </c>
      <c r="D30" s="30"/>
      <c r="E30" s="30"/>
      <c r="F30" s="39">
        <v>4600000</v>
      </c>
      <c r="G30" s="39">
        <f t="shared" si="0"/>
        <v>10978.520286396182</v>
      </c>
      <c r="H30" s="14" t="e">
        <f t="shared" ref="H30:H34" si="2">F30/D30</f>
        <v>#DIV/0!</v>
      </c>
      <c r="I30" s="14" t="e">
        <f t="shared" si="1"/>
        <v>#DIV/0!</v>
      </c>
      <c r="J30" s="13">
        <f t="shared" ref="J30:J33" si="3">D30/C30</f>
        <v>0</v>
      </c>
    </row>
    <row r="31" spans="1:15" x14ac:dyDescent="0.25">
      <c r="B31" s="30"/>
      <c r="C31" s="30">
        <v>419</v>
      </c>
      <c r="D31" s="30"/>
      <c r="E31" s="30"/>
      <c r="F31" s="39">
        <v>4650000</v>
      </c>
      <c r="G31" s="39">
        <f t="shared" si="0"/>
        <v>11097.852028639618</v>
      </c>
      <c r="H31" s="14" t="e">
        <f t="shared" si="2"/>
        <v>#DIV/0!</v>
      </c>
      <c r="I31" s="14" t="e">
        <f t="shared" si="1"/>
        <v>#DIV/0!</v>
      </c>
      <c r="J31" s="13">
        <f t="shared" si="3"/>
        <v>0</v>
      </c>
    </row>
    <row r="32" spans="1:15" x14ac:dyDescent="0.25">
      <c r="B32" s="30"/>
      <c r="C32" s="30"/>
      <c r="D32" s="30"/>
      <c r="E32" s="30"/>
      <c r="F32" s="39"/>
      <c r="G32" s="39" t="e">
        <f t="shared" si="0"/>
        <v>#DIV/0!</v>
      </c>
      <c r="H32" s="14" t="e">
        <f t="shared" si="2"/>
        <v>#DIV/0!</v>
      </c>
      <c r="I32" s="14" t="e">
        <f t="shared" si="1"/>
        <v>#DIV/0!</v>
      </c>
      <c r="J32" s="13" t="e">
        <f t="shared" si="3"/>
        <v>#DIV/0!</v>
      </c>
    </row>
    <row r="33" spans="1:10" x14ac:dyDescent="0.25">
      <c r="B33" s="30"/>
      <c r="C33" s="30"/>
      <c r="D33" s="30"/>
      <c r="E33" s="30"/>
      <c r="F33" s="39"/>
      <c r="G33" s="39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 t="e">
        <f t="shared" si="3"/>
        <v>#DIV/0!</v>
      </c>
    </row>
    <row r="34" spans="1:10" x14ac:dyDescent="0.25">
      <c r="B34" s="30"/>
      <c r="C34" s="30"/>
      <c r="D34" s="30"/>
      <c r="E34" s="30"/>
      <c r="F34" s="30"/>
      <c r="G34" s="39" t="e">
        <f t="shared" si="0"/>
        <v>#DIV/0!</v>
      </c>
      <c r="H34" s="14" t="e">
        <f t="shared" si="2"/>
        <v>#DIV/0!</v>
      </c>
      <c r="I34" s="14" t="e">
        <f t="shared" si="1"/>
        <v>#DIV/0!</v>
      </c>
      <c r="J34" s="13"/>
    </row>
    <row r="35" spans="1:10" x14ac:dyDescent="0.25">
      <c r="B35" s="11" t="s">
        <v>22</v>
      </c>
    </row>
    <row r="36" spans="1:10" x14ac:dyDescent="0.25">
      <c r="B36" s="30">
        <f>42.85*10.764</f>
        <v>461.23739999999998</v>
      </c>
      <c r="C36" s="30">
        <v>4721950</v>
      </c>
      <c r="D36" s="30">
        <f t="shared" ref="D36:D41" si="4">C36/B36</f>
        <v>10237.569633338493</v>
      </c>
      <c r="E36" s="30">
        <v>330600</v>
      </c>
      <c r="F36" s="30">
        <v>30000</v>
      </c>
      <c r="G36" s="39">
        <f>F36+E36+C36</f>
        <v>5082550</v>
      </c>
      <c r="H36" s="13">
        <f>G36/B36</f>
        <v>11019.379607984956</v>
      </c>
      <c r="I36" s="14"/>
      <c r="J36" s="13"/>
    </row>
    <row r="37" spans="1:10" x14ac:dyDescent="0.25">
      <c r="B37" s="30">
        <f>39.69*10.764</f>
        <v>427.22315999999995</v>
      </c>
      <c r="C37" s="30">
        <v>4499849</v>
      </c>
      <c r="D37" s="30">
        <f t="shared" si="4"/>
        <v>10532.783381874711</v>
      </c>
      <c r="E37" s="30">
        <v>315000</v>
      </c>
      <c r="F37" s="30">
        <v>30000</v>
      </c>
      <c r="G37" s="39">
        <f>F37+E37+C37</f>
        <v>4844849</v>
      </c>
      <c r="H37" s="13">
        <f>G37/B37</f>
        <v>11340.323871954883</v>
      </c>
      <c r="I37" s="14"/>
      <c r="J37" s="13"/>
    </row>
    <row r="38" spans="1:10" x14ac:dyDescent="0.25">
      <c r="B38" s="30">
        <f>64.06*10.764</f>
        <v>689.54183999999998</v>
      </c>
      <c r="C38" s="30">
        <v>7203387</v>
      </c>
      <c r="D38" s="30">
        <f t="shared" si="4"/>
        <v>10446.627865250353</v>
      </c>
      <c r="E38" s="30">
        <v>504300</v>
      </c>
      <c r="F38" s="30">
        <v>30000</v>
      </c>
      <c r="G38" s="39">
        <f>F38+E38+C38</f>
        <v>7737687</v>
      </c>
      <c r="H38" s="13">
        <f>G38/B38</f>
        <v>11221.490199927535</v>
      </c>
      <c r="I38" s="13"/>
      <c r="J38" s="13"/>
    </row>
    <row r="39" spans="1:10" ht="15.75" x14ac:dyDescent="0.25">
      <c r="A39" s="40"/>
      <c r="B39" s="30"/>
      <c r="C39" s="30"/>
      <c r="D39" s="30" t="e">
        <f t="shared" si="4"/>
        <v>#DIV/0!</v>
      </c>
      <c r="E39" s="30">
        <v>392000</v>
      </c>
      <c r="F39" s="30">
        <v>30000</v>
      </c>
      <c r="G39" s="39">
        <f>F39+E39+C39</f>
        <v>422000</v>
      </c>
      <c r="H39" s="13" t="e">
        <f>G39/B39</f>
        <v>#DIV/0!</v>
      </c>
      <c r="I39" s="13"/>
      <c r="J39" s="13"/>
    </row>
    <row r="40" spans="1:10" ht="15.75" x14ac:dyDescent="0.25">
      <c r="A40" s="40"/>
      <c r="B40" s="30"/>
      <c r="C40" s="30"/>
      <c r="D40" s="30" t="e">
        <f t="shared" si="4"/>
        <v>#DIV/0!</v>
      </c>
      <c r="E40" s="30">
        <v>288000</v>
      </c>
      <c r="F40" s="30">
        <v>30000</v>
      </c>
      <c r="G40" s="39">
        <f>F40+E40+C40</f>
        <v>318000</v>
      </c>
      <c r="H40" s="13" t="e">
        <f>G40/B40</f>
        <v>#DIV/0!</v>
      </c>
      <c r="I40" s="13"/>
      <c r="J40" s="13"/>
    </row>
    <row r="41" spans="1:10" ht="15.75" x14ac:dyDescent="0.25">
      <c r="A41" s="40"/>
      <c r="B41" s="30"/>
      <c r="C41" s="30"/>
      <c r="D41" s="30" t="e">
        <f t="shared" si="4"/>
        <v>#DIV/0!</v>
      </c>
      <c r="E41" s="30"/>
      <c r="F41" s="30"/>
      <c r="G41" s="30"/>
      <c r="H41" s="13"/>
      <c r="I41" s="13"/>
      <c r="J41" s="13"/>
    </row>
    <row r="42" spans="1:10" ht="15.75" x14ac:dyDescent="0.25">
      <c r="A42" s="40"/>
    </row>
    <row r="43" spans="1:10" ht="15.75" x14ac:dyDescent="0.25">
      <c r="A43" s="40"/>
    </row>
    <row r="44" spans="1:10" ht="15.75" x14ac:dyDescent="0.25">
      <c r="A44" s="40"/>
    </row>
    <row r="45" spans="1:10" ht="15.75" x14ac:dyDescent="0.25">
      <c r="A45" s="40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>
      <selection activeCell="T2" sqref="T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2024-02-10T09:09:21Z</dcterms:modified>
</cp:coreProperties>
</file>