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Rohan Tarkar\"/>
    </mc:Choice>
  </mc:AlternateContent>
  <xr:revisionPtr revIDLastSave="0" documentId="13_ncr:1_{11E2982B-6DB8-4EFA-8724-EA1187F78F6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P4" i="4"/>
  <c r="Q3" i="4"/>
  <c r="Q2" i="4"/>
  <c r="G31" i="4" l="1"/>
  <c r="C5" i="25" l="1"/>
  <c r="C4" i="25"/>
  <c r="C3" i="25"/>
  <c r="B3" i="4"/>
  <c r="C3" i="4" s="1"/>
  <c r="D3" i="4" s="1"/>
  <c r="B4" i="4"/>
  <c r="C4" i="4" s="1"/>
  <c r="D4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<sst xmlns="http://schemas.openxmlformats.org/spreadsheetml/2006/main" count="128" uniqueCount="86">
  <si>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</si>
  <si>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</si>
  <si>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</si>
  <si>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</si>
  <si>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</si>
  <si>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</si>
  <si>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</si>
  <si>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</si>
  <si>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</si>
  <si>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</si>
  <si>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</si>
  <si>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</si>
  <si>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</si>
  <si>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</si>
  <si>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</si>
  <si>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</si>
  <si>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</si>
  <si>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</si>
  <si>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</si>
  <si>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</si>
  <si>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</si>
  <si>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</si>
  <si>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</si>
  <si>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</si>
  <si>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</si>
  <si>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</si>
  <si>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</si>
  <si>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</si>
  <si>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</si>
  <si>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</si>
  <si>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</si>
  <si>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</si>
  <si>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</si>
  <si>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</si>
  <si>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</si>
  <si>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</si>
  <si>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</si>
  <si>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</si>
  <si>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</si>
  <si>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</si>
  <si>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</si>
  <si>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</si>
  <si>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</si>
  <si>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</si>
  <si>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</si>
  <si>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</si>
  <si>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</si>
  <si>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</si>
  <si>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</si>
  <si>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</si>
  <si>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</si>
  <si>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</si>
  <si>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</si>
  <si>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</si>
  <si>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</si>
  <si>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</si>
  <si>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</si>
  <si>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</si>
  <si>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</si>
  <si>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</si>
  <si>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</si>
  <si>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</si>
  <si>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</si>
  <si>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</si>
  <si>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</si>
  <si>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</si>
  <si>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</si>
  <si>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</si>
  <si>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</si>
  <si>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</si>
  <si>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</si>
  <si>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</si>
  <si>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</si>
  <si>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</si>
  <si>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</si>
  <si>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</si>
  <si>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</si>
  <si>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</si>
  <si>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</si>
  <si>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</si>
  <si>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</si>
  <si>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</si>
  <si>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</si>
  <si>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</si>
  <si>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30.12.2015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</si>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</sst>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182213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F62506-6DE1-45B3-984B-F3FA98CA4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FD2ED-717E-47C3-9884-95F6B4D9C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FF972D-DC6D-491F-B2A5-73982398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68726</xdr:colOff>
      <xdr:row>49</xdr:row>
      <xdr:rowOff>29809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7ADCB4-57EB-4A9F-8694-312744A1D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699126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D2" sqref="D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298617.51299999998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328017.51299999998</v>
      </c>
      <c r="D9" s="63" t="s">
        <v>62</v>
      </c>
      <c r="E9" s="64">
        <f>C9/10.764</f>
        <v>30473.570512820512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7</v>
      </c>
      <c r="D13" s="70">
        <f>D12-C13</f>
        <v>93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6700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53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10.5</v>
      </c>
      <c r="D10" s="26"/>
      <c r="F10" s="19"/>
    </row>
    <row r="11" spans="1:6" x14ac:dyDescent="0.25">
      <c r="A11" s="16"/>
      <c r="B11" s="27"/>
      <c r="C11" s="28">
        <f>C10%</f>
        <v>0.105</v>
      </c>
      <c r="D11" s="28"/>
      <c r="F11" s="19"/>
    </row>
    <row r="12" spans="1:6" x14ac:dyDescent="0.25">
      <c r="A12" s="16" t="s">
        <v>21</v>
      </c>
      <c r="B12" s="20"/>
      <c r="C12" s="21">
        <f>C6*C11</f>
        <v>262.5</v>
      </c>
      <c r="D12" s="24"/>
      <c r="F12" s="19"/>
    </row>
    <row r="13" spans="1:6" x14ac:dyDescent="0.25">
      <c r="A13" s="16" t="s">
        <v>22</v>
      </c>
      <c r="B13" s="20"/>
      <c r="C13" s="21">
        <f>C6-C12</f>
        <v>2237.5</v>
      </c>
      <c r="D13" s="24"/>
      <c r="F13" s="19"/>
    </row>
    <row r="14" spans="1:6" x14ac:dyDescent="0.25">
      <c r="A14" s="16" t="s">
        <v>15</v>
      </c>
      <c r="B14" s="20"/>
      <c r="C14" s="21">
        <f>C5</f>
        <v>4200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6437.5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496</v>
      </c>
      <c r="D18" s="26"/>
      <c r="F18" s="19"/>
    </row>
    <row r="19" spans="1:6" x14ac:dyDescent="0.25">
      <c r="A19" s="16" t="s">
        <v>73</v>
      </c>
      <c r="B19" s="6"/>
      <c r="C19" s="32">
        <f>C18*C16</f>
        <v>3193000</v>
      </c>
      <c r="D19" s="33"/>
      <c r="E19" s="70"/>
      <c r="F19" s="34"/>
    </row>
    <row r="20" spans="1:6" x14ac:dyDescent="0.25">
      <c r="A20" s="16" t="s">
        <v>24</v>
      </c>
      <c r="C20" s="35">
        <f>C19*90%</f>
        <v>2873700</v>
      </c>
      <c r="D20" s="32"/>
      <c r="F20" s="19"/>
    </row>
    <row r="21" spans="1:6" x14ac:dyDescent="0.25">
      <c r="A21" s="16" t="s">
        <v>25</v>
      </c>
      <c r="C21" s="35">
        <f>C19*80%</f>
        <v>2554400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1240000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6652.083333333333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10" sqref="I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480</v>
      </c>
      <c r="C2" s="4">
        <f t="shared" ref="C2:C16" si="1">B2*1.2</f>
        <v>576</v>
      </c>
      <c r="D2" s="4">
        <f t="shared" ref="D2:D16" si="2">C2*1.2</f>
        <v>691.19999999999993</v>
      </c>
      <c r="E2" s="5">
        <f t="shared" ref="E2:E16" si="3">R2</f>
        <v>3400000</v>
      </c>
      <c r="F2" s="78">
        <f t="shared" ref="F2:F15" si="4">ROUND((E2/B2),0)</f>
        <v>7083</v>
      </c>
      <c r="G2" s="78">
        <f t="shared" ref="G2:G15" si="5">ROUND((E2/C2),0)</f>
        <v>5903</v>
      </c>
      <c r="H2" s="78">
        <f t="shared" ref="H2:H15" si="6">ROUND((E2/D2),0)</f>
        <v>4919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576</v>
      </c>
      <c r="Q2" s="7">
        <f t="shared" ref="Q2:Q5" si="9">P2/1.2</f>
        <v>480</v>
      </c>
      <c r="R2" s="79">
        <v>3400000</v>
      </c>
      <c r="S2" s="2"/>
    </row>
    <row r="3" spans="1:19" x14ac:dyDescent="0.25">
      <c r="A3" s="4">
        <v>2</v>
      </c>
      <c r="B3" s="4">
        <f t="shared" si="0"/>
        <v>600</v>
      </c>
      <c r="C3" s="4">
        <f t="shared" si="1"/>
        <v>720</v>
      </c>
      <c r="D3" s="4">
        <f t="shared" si="2"/>
        <v>864</v>
      </c>
      <c r="E3" s="5">
        <f t="shared" si="3"/>
        <v>4800000</v>
      </c>
      <c r="F3" s="80">
        <f t="shared" si="4"/>
        <v>8000</v>
      </c>
      <c r="G3" s="80">
        <f t="shared" si="5"/>
        <v>6667</v>
      </c>
      <c r="H3" s="80">
        <f t="shared" si="6"/>
        <v>5556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v>720</v>
      </c>
      <c r="Q3" s="81">
        <f t="shared" si="9"/>
        <v>600</v>
      </c>
      <c r="R3" s="82">
        <v>4800000</v>
      </c>
      <c r="S3" s="2"/>
    </row>
    <row r="4" spans="1:19" x14ac:dyDescent="0.25">
      <c r="A4" s="4">
        <v>3</v>
      </c>
      <c r="B4" s="4">
        <f t="shared" si="0"/>
        <v>498</v>
      </c>
      <c r="C4" s="4">
        <f t="shared" si="1"/>
        <v>597.6</v>
      </c>
      <c r="D4" s="4">
        <f t="shared" si="2"/>
        <v>717.12</v>
      </c>
      <c r="E4" s="5">
        <f t="shared" si="3"/>
        <v>2900000</v>
      </c>
      <c r="F4" s="78">
        <f t="shared" si="4"/>
        <v>5823</v>
      </c>
      <c r="G4" s="78">
        <f t="shared" si="5"/>
        <v>4853</v>
      </c>
      <c r="H4" s="78">
        <f t="shared" si="6"/>
        <v>4044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2:P5" si="10">O4/1.2</f>
        <v>0</v>
      </c>
      <c r="Q4" s="7">
        <v>498</v>
      </c>
      <c r="R4" s="79">
        <v>2900000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3499000</v>
      </c>
      <c r="F5" s="78">
        <f t="shared" si="4"/>
        <v>6998</v>
      </c>
      <c r="G5" s="78">
        <f t="shared" si="5"/>
        <v>5832</v>
      </c>
      <c r="H5" s="78">
        <f t="shared" si="6"/>
        <v>4860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500</v>
      </c>
      <c r="R5" s="79">
        <v>3499000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2:P10" si="11">O6/1.2</f>
        <v>0</v>
      </c>
      <c r="Q6">
        <f t="shared" ref="Q2:Q10" si="12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12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2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85</v>
      </c>
      <c r="G27" s="57">
        <v>487</v>
      </c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496</v>
      </c>
    </row>
    <row r="29" spans="1:19" s="10" customFormat="1" x14ac:dyDescent="0.25">
      <c r="C29" s="72" t="s">
        <v>1</v>
      </c>
      <c r="D29" s="72">
        <v>2707200</v>
      </c>
      <c r="F29" s="57" t="s">
        <v>71</v>
      </c>
      <c r="G29" s="57">
        <v>546</v>
      </c>
      <c r="H29" s="10">
        <f>G29/G28</f>
        <v>1.1008064516129032</v>
      </c>
    </row>
    <row r="30" spans="1:19" s="10" customFormat="1" x14ac:dyDescent="0.25">
      <c r="F30" s="57" t="s">
        <v>72</v>
      </c>
      <c r="G30" s="57">
        <v>6500</v>
      </c>
    </row>
    <row r="31" spans="1:19" s="10" customFormat="1" x14ac:dyDescent="0.25">
      <c r="C31" s="75"/>
      <c r="D31" s="75"/>
      <c r="F31" s="75" t="s">
        <v>73</v>
      </c>
      <c r="G31" s="75">
        <f>G28*G30</f>
        <v>3224000</v>
      </c>
      <c r="H31" s="10">
        <f>G31/D29</f>
        <v>1.1908983451536643</v>
      </c>
    </row>
    <row r="32" spans="1:19" s="10" customFormat="1" x14ac:dyDescent="0.25">
      <c r="C32" s="75"/>
      <c r="D32" s="75"/>
      <c r="F32" s="75" t="s">
        <v>24</v>
      </c>
      <c r="G32" s="75">
        <f>G31*90%</f>
        <v>2901600</v>
      </c>
    </row>
    <row r="33" spans="3:7" s="10" customFormat="1" x14ac:dyDescent="0.25">
      <c r="C33" s="75"/>
      <c r="D33" s="75"/>
      <c r="F33" s="75" t="s">
        <v>25</v>
      </c>
      <c r="G33" s="75">
        <f>G31*80%</f>
        <v>2579200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M56" sqref="M5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2024-02-19T06:38:32Z</dcterms:modified>
</cp:coreProperties>
</file>