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3D22CE9-2AA5-4681-9210-C39BB577558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9" i="1" l="1"/>
  <c r="H17" i="1"/>
  <c r="H15" i="1"/>
  <c r="G15" i="1"/>
  <c r="F15" i="1"/>
  <c r="B21" i="1"/>
  <c r="D37" i="1"/>
  <c r="F5" i="1"/>
  <c r="J34" i="1"/>
  <c r="I5" i="1"/>
  <c r="J29" i="1"/>
  <c r="J5" i="1" l="1"/>
  <c r="D41" i="1"/>
  <c r="J28" i="1"/>
  <c r="J33" i="1" l="1"/>
  <c r="K4" i="1"/>
  <c r="J32" i="1"/>
  <c r="J31" i="1" l="1"/>
  <c r="J30" i="1"/>
  <c r="G40" i="1"/>
  <c r="H40" i="1" s="1"/>
  <c r="G39" i="1"/>
  <c r="H39" i="1" s="1"/>
  <c r="D40" i="1"/>
  <c r="D39" i="1"/>
  <c r="G38" i="1"/>
  <c r="G37" i="1"/>
  <c r="G36" i="1"/>
  <c r="K5" i="1" l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K7" i="1" l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2" i="1" s="1"/>
  <c r="B19" i="1" l="1"/>
  <c r="B20" i="1"/>
  <c r="B18" i="1"/>
</calcChain>
</file>

<file path=xl/sharedStrings.xml><?xml version="1.0" encoding="utf-8"?>
<sst xmlns="http://schemas.openxmlformats.org/spreadsheetml/2006/main" count="34" uniqueCount="31">
  <si>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</si>
  <si>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</si>
  <si>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</si>
  <si>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</si>
  <si>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</si>
  <si>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</si>
  <si>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</si>
  <si>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</si>
  <si>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</si>
  <si>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</si>
  <si>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</si>
  <si>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</si>
  <si>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</si>
  <si>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</si>
  <si>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</si>
  <si>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</si>
  <si>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</si>
  <si>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</si>
  <si>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</si>
  <si>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</si>
  <si>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</si>
  <si>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</si>
  <si>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</si>
  <si>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</si>
  <si>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</si>
  <si>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</si>
  <si>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</si>
  <si>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</si>
  <si>
    <t>DV</t>
  </si>
  <si>
    <t>Measurement Carpet</t>
  </si>
  <si>
    <t>Higher 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</si>
</sst>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421030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E24A0-7D2A-438B-AE6B-AC4F396CC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32230" cy="7935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258913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9CEC13-24AF-43D8-987A-2EB4FCA3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50913" cy="8964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116103</xdr:colOff>
      <xdr:row>39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C32999-7C13-4CEC-AC5F-6FEC4A4AD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17703" cy="7506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573452</xdr:colOff>
      <xdr:row>47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FAA2B-66E2-455B-AE07-3800C82DC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84652" cy="91262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20669</xdr:colOff>
      <xdr:row>39</xdr:row>
      <xdr:rowOff>143932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12B029-D27E-4018-805A-CA27123E1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03069" cy="7573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257892</xdr:colOff>
      <xdr:row>38</xdr:row>
      <xdr:rowOff>29589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4B4D49-7056-459F-A93B-C0F8FFF7C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34692" cy="72685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210260</xdr:colOff>
      <xdr:row>37</xdr:row>
      <xdr:rowOff>115273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84A1C6-61CF-440B-8EC6-FE0DCCE3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087060" cy="697327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33</xdr:col>
      <xdr:colOff>496645</xdr:colOff>
      <xdr:row>35</xdr:row>
      <xdr:rowOff>153325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FC3D11-9934-4885-8C7B-4DE96A9C9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9640645" cy="6630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27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7500</v>
      </c>
      <c r="C3" s="42"/>
      <c r="D3" s="39"/>
      <c r="E3" s="13"/>
      <c r="F3" s="5">
        <v>2017</v>
      </c>
      <c r="G3" s="7">
        <v>2024</v>
      </c>
      <c r="H3" s="8">
        <f>G3-F3</f>
        <v>7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2600</v>
      </c>
      <c r="C4" s="42"/>
      <c r="D4" s="39"/>
      <c r="E4" s="13"/>
      <c r="F4" s="9" t="s">
        <v>24</v>
      </c>
      <c r="G4" t="s">
        <v>26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4900</v>
      </c>
      <c r="C5" s="42"/>
      <c r="D5" s="39"/>
      <c r="E5" s="21"/>
      <c r="F5" s="26">
        <f>74.16*10.764</f>
        <v>798.25823999999989</v>
      </c>
      <c r="G5" s="58">
        <v>665</v>
      </c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2600</v>
      </c>
      <c r="C6" s="42"/>
      <c r="D6" s="39"/>
      <c r="E6" s="39"/>
      <c r="F6" s="39"/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7</v>
      </c>
      <c r="C7" s="33"/>
      <c r="D7" s="48"/>
      <c r="E7" s="53"/>
      <c r="F7" s="39"/>
      <c r="G7" s="58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53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10.5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0.105</v>
      </c>
      <c r="C11" s="43"/>
      <c r="D11" s="50"/>
      <c r="E11" s="56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273</v>
      </c>
      <c r="C12" s="42"/>
      <c r="D12" s="51"/>
      <c r="E12" s="53"/>
      <c r="F12" s="39"/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2327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4900</v>
      </c>
      <c r="C14" s="42"/>
      <c r="D14" s="39"/>
      <c r="E14" s="13"/>
      <c r="F14" s="16" t="s">
        <v>29</v>
      </c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7227</v>
      </c>
      <c r="C15" s="42"/>
      <c r="D15" s="39"/>
      <c r="E15" s="13"/>
      <c r="F15" s="16">
        <f>157+53+82+32+34+105+127+15+37+12</f>
        <v>654</v>
      </c>
      <c r="G15" s="28">
        <f>11+47+30</f>
        <v>88</v>
      </c>
      <c r="H15" s="26">
        <f>G15+F15</f>
        <v>742</v>
      </c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665</v>
      </c>
      <c r="C16" s="34"/>
      <c r="D16" s="35"/>
      <c r="E16" s="13"/>
      <c r="F16" s="26"/>
      <c r="G16" s="29"/>
      <c r="H16" s="25">
        <v>7000</v>
      </c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4805955</v>
      </c>
      <c r="C17" s="36"/>
      <c r="D17" s="37"/>
      <c r="E17" s="13"/>
      <c r="F17" s="26"/>
      <c r="G17" s="26"/>
      <c r="H17" s="25">
        <f>H16*H15</f>
        <v>5194000</v>
      </c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4325359.5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25</v>
      </c>
      <c r="B19" s="36">
        <f>B17*0.9</f>
        <v>4325359.5</v>
      </c>
      <c r="C19" s="36"/>
      <c r="D19" s="37"/>
      <c r="E19" s="13"/>
      <c r="F19" s="26"/>
      <c r="G19" s="26"/>
      <c r="H19" s="25">
        <f>H17/665</f>
        <v>7810.5263157894733</v>
      </c>
      <c r="I19" s="45"/>
      <c r="N19" s="25"/>
      <c r="O19" s="13"/>
    </row>
    <row r="20" spans="1:15" ht="16.5" x14ac:dyDescent="0.3">
      <c r="A20" s="31" t="s">
        <v>28</v>
      </c>
      <c r="B20" s="36">
        <f>B17*0.8</f>
        <v>3844764</v>
      </c>
      <c r="C20" s="36"/>
      <c r="D20" s="37"/>
      <c r="E20" s="13"/>
      <c r="F20" s="26"/>
      <c r="G20" s="26"/>
      <c r="H20" s="25"/>
      <c r="I20" s="45"/>
      <c r="N20" s="25"/>
      <c r="O20" s="13"/>
    </row>
    <row r="21" spans="1:15" ht="16.5" x14ac:dyDescent="0.3">
      <c r="A21" s="31" t="s">
        <v>12</v>
      </c>
      <c r="B21" s="38">
        <f>B4*798</f>
        <v>2074800</v>
      </c>
      <c r="C21" s="38"/>
      <c r="D21" s="39"/>
      <c r="E21" s="13"/>
      <c r="F21" s="13"/>
      <c r="G21" s="13"/>
      <c r="I21" s="6"/>
    </row>
    <row r="22" spans="1:15" ht="16.5" x14ac:dyDescent="0.3">
      <c r="A22" s="33" t="s">
        <v>16</v>
      </c>
      <c r="B22" s="46">
        <f>B17*0.03/12</f>
        <v>12014.887499999999</v>
      </c>
      <c r="C22" s="38"/>
      <c r="D22" s="38"/>
      <c r="E22" s="13"/>
      <c r="F22" t="s">
        <v>30</v>
      </c>
    </row>
    <row r="23" spans="1:15" x14ac:dyDescent="0.25">
      <c r="B23" s="23"/>
      <c r="C23" s="23"/>
    </row>
    <row r="24" spans="1:15" x14ac:dyDescent="0.25">
      <c r="B24" s="23"/>
      <c r="C24" s="23"/>
    </row>
    <row r="26" spans="1:15" x14ac:dyDescent="0.25">
      <c r="D26" t="s">
        <v>14</v>
      </c>
    </row>
    <row r="27" spans="1:15" x14ac:dyDescent="0.25">
      <c r="B27" s="52" t="s">
        <v>20</v>
      </c>
      <c r="C27" s="52" t="s">
        <v>15</v>
      </c>
      <c r="D27" s="20" t="s">
        <v>21</v>
      </c>
      <c r="E27" s="20"/>
      <c r="F27" s="20" t="s">
        <v>11</v>
      </c>
      <c r="G27" s="20" t="s">
        <v>17</v>
      </c>
      <c r="H27" s="20" t="s">
        <v>18</v>
      </c>
      <c r="I27" s="20" t="s">
        <v>19</v>
      </c>
      <c r="J27" s="20"/>
    </row>
    <row r="28" spans="1:15" ht="17.25" x14ac:dyDescent="0.3">
      <c r="B28" s="52"/>
      <c r="C28" s="52">
        <v>665</v>
      </c>
      <c r="D28" s="20"/>
      <c r="E28" s="20"/>
      <c r="F28" s="20">
        <v>4389000</v>
      </c>
      <c r="G28" s="21">
        <f t="shared" ref="G28:G34" si="0">F28/C28</f>
        <v>6600</v>
      </c>
      <c r="H28" s="21" t="e">
        <f>F28/D28</f>
        <v>#DIV/0!</v>
      </c>
      <c r="I28" s="21" t="e">
        <f t="shared" ref="I28:I34" si="1">F28/B28</f>
        <v>#DIV/0!</v>
      </c>
      <c r="J28" s="20">
        <f>B28/C28</f>
        <v>0</v>
      </c>
      <c r="K28" s="30"/>
    </row>
    <row r="29" spans="1:15" ht="17.25" x14ac:dyDescent="0.3">
      <c r="B29" s="52"/>
      <c r="C29" s="52">
        <v>460</v>
      </c>
      <c r="D29" s="20"/>
      <c r="E29" s="20"/>
      <c r="F29" s="20">
        <v>3500000</v>
      </c>
      <c r="G29" s="21">
        <f t="shared" si="0"/>
        <v>7608.695652173913</v>
      </c>
      <c r="H29" s="21" t="e">
        <f>F29/D29</f>
        <v>#DIV/0!</v>
      </c>
      <c r="I29" s="21" t="e">
        <f t="shared" si="1"/>
        <v>#DIV/0!</v>
      </c>
      <c r="J29" s="20">
        <f>B29/C29</f>
        <v>0</v>
      </c>
      <c r="K29" s="30"/>
    </row>
    <row r="30" spans="1:15" x14ac:dyDescent="0.25">
      <c r="B30" s="52"/>
      <c r="C30" s="52">
        <v>430</v>
      </c>
      <c r="D30" s="20"/>
      <c r="E30" s="20"/>
      <c r="F30" s="21">
        <v>3640000</v>
      </c>
      <c r="G30" s="21">
        <f t="shared" si="0"/>
        <v>8465.1162790697672</v>
      </c>
      <c r="H30" s="21" t="e">
        <f t="shared" ref="H30:H34" si="2">F30/D30</f>
        <v>#DIV/0!</v>
      </c>
      <c r="I30" s="21" t="e">
        <f t="shared" si="1"/>
        <v>#DIV/0!</v>
      </c>
      <c r="J30" s="20">
        <f t="shared" ref="J30:J34" si="3">D30/C30</f>
        <v>0</v>
      </c>
    </row>
    <row r="31" spans="1:15" x14ac:dyDescent="0.25">
      <c r="B31" s="52"/>
      <c r="C31" s="52">
        <v>665</v>
      </c>
      <c r="D31" s="20"/>
      <c r="E31" s="20"/>
      <c r="F31" s="21">
        <v>4588000</v>
      </c>
      <c r="G31" s="21">
        <f t="shared" si="0"/>
        <v>6899.2481203007519</v>
      </c>
      <c r="H31" s="21" t="e">
        <f t="shared" si="2"/>
        <v>#DIV/0!</v>
      </c>
      <c r="I31" s="21" t="e">
        <f t="shared" si="1"/>
        <v>#DIV/0!</v>
      </c>
      <c r="J31" s="20">
        <f t="shared" si="3"/>
        <v>0</v>
      </c>
    </row>
    <row r="32" spans="1:15" x14ac:dyDescent="0.25">
      <c r="B32" s="52"/>
      <c r="C32" s="52">
        <v>722</v>
      </c>
      <c r="D32" s="20"/>
      <c r="E32" s="20"/>
      <c r="F32" s="21">
        <v>4765000</v>
      </c>
      <c r="G32" s="21">
        <f t="shared" si="0"/>
        <v>6599.7229916897504</v>
      </c>
      <c r="H32" s="21" t="e">
        <f t="shared" si="2"/>
        <v>#DIV/0!</v>
      </c>
      <c r="I32" s="21" t="e">
        <f t="shared" si="1"/>
        <v>#DIV/0!</v>
      </c>
      <c r="J32" s="20">
        <f t="shared" si="3"/>
        <v>0</v>
      </c>
    </row>
    <row r="33" spans="1:10" x14ac:dyDescent="0.25">
      <c r="B33" s="52"/>
      <c r="C33" s="52"/>
      <c r="D33" s="20"/>
      <c r="E33" s="20"/>
      <c r="F33" s="21"/>
      <c r="G33" s="21" t="e">
        <f t="shared" si="0"/>
        <v>#DIV/0!</v>
      </c>
      <c r="H33" s="21" t="e">
        <f t="shared" si="2"/>
        <v>#DIV/0!</v>
      </c>
      <c r="I33" s="21" t="e">
        <f t="shared" si="1"/>
        <v>#DIV/0!</v>
      </c>
      <c r="J33" s="20" t="e">
        <f t="shared" si="3"/>
        <v>#DIV/0!</v>
      </c>
    </row>
    <row r="34" spans="1:10" x14ac:dyDescent="0.25">
      <c r="B34" s="52"/>
      <c r="C34" s="52"/>
      <c r="D34" s="20"/>
      <c r="E34" s="20"/>
      <c r="F34" s="20"/>
      <c r="G34" s="21" t="e">
        <f t="shared" si="0"/>
        <v>#DIV/0!</v>
      </c>
      <c r="H34" s="21" t="e">
        <f t="shared" si="2"/>
        <v>#DIV/0!</v>
      </c>
      <c r="I34" s="21" t="e">
        <f t="shared" si="1"/>
        <v>#DIV/0!</v>
      </c>
      <c r="J34" s="20" t="e">
        <f t="shared" si="3"/>
        <v>#DIV/0!</v>
      </c>
    </row>
    <row r="35" spans="1:10" x14ac:dyDescent="0.25">
      <c r="B35" s="17" t="s">
        <v>22</v>
      </c>
    </row>
    <row r="36" spans="1:10" x14ac:dyDescent="0.25">
      <c r="B36" s="52">
        <v>665</v>
      </c>
      <c r="C36" s="52">
        <v>4700000</v>
      </c>
      <c r="D36" s="20">
        <f t="shared" ref="D36:D41" si="4">C36/B36</f>
        <v>7067.6691729323311</v>
      </c>
      <c r="E36" s="20">
        <v>329000</v>
      </c>
      <c r="F36" s="20">
        <v>30000</v>
      </c>
      <c r="G36" s="21">
        <f>F36+E36+C36</f>
        <v>5059000</v>
      </c>
      <c r="H36" s="20">
        <f>G36/B36</f>
        <v>7607.5187969924809</v>
      </c>
      <c r="I36" s="21"/>
      <c r="J36" s="20"/>
    </row>
    <row r="37" spans="1:10" x14ac:dyDescent="0.25">
      <c r="B37" s="52">
        <v>665</v>
      </c>
      <c r="C37" s="52">
        <v>4600000</v>
      </c>
      <c r="D37" s="20">
        <f t="shared" si="4"/>
        <v>6917.293233082707</v>
      </c>
      <c r="E37" s="20">
        <v>322000</v>
      </c>
      <c r="F37" s="20">
        <v>30000</v>
      </c>
      <c r="G37" s="21">
        <f>F37+E37+C37</f>
        <v>4952000</v>
      </c>
      <c r="H37" s="20">
        <f>G37/B37</f>
        <v>7446.6165413533836</v>
      </c>
      <c r="I37" s="21"/>
      <c r="J37" s="20"/>
    </row>
    <row r="38" spans="1:10" x14ac:dyDescent="0.25">
      <c r="B38" s="52"/>
      <c r="C38" s="52"/>
      <c r="D38" s="20" t="e">
        <f t="shared" si="4"/>
        <v>#DIV/0!</v>
      </c>
      <c r="E38" s="20">
        <v>240000</v>
      </c>
      <c r="F38" s="20">
        <v>30000</v>
      </c>
      <c r="G38" s="21">
        <f>F38+E38+C38</f>
        <v>270000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>
        <v>392000</v>
      </c>
      <c r="F39" s="20">
        <v>30000</v>
      </c>
      <c r="G39" s="21">
        <f>F39+E39+C39</f>
        <v>422000</v>
      </c>
      <c r="H39" s="20" t="e">
        <f>G39/B39</f>
        <v>#DIV/0!</v>
      </c>
      <c r="I39" s="20"/>
      <c r="J39" s="20"/>
    </row>
    <row r="40" spans="1:10" ht="15.75" x14ac:dyDescent="0.25">
      <c r="A40" s="15"/>
      <c r="B40" s="52"/>
      <c r="C40" s="52"/>
      <c r="D40" s="20" t="e">
        <f t="shared" si="4"/>
        <v>#DIV/0!</v>
      </c>
      <c r="E40" s="20">
        <v>288000</v>
      </c>
      <c r="F40" s="20">
        <v>30000</v>
      </c>
      <c r="G40" s="21">
        <f>F40+E40+C40</f>
        <v>318000</v>
      </c>
      <c r="H40" s="20" t="e">
        <f>G40/B40</f>
        <v>#DIV/0!</v>
      </c>
      <c r="I40" s="20"/>
      <c r="J40" s="20"/>
    </row>
    <row r="41" spans="1:10" ht="15.75" x14ac:dyDescent="0.25">
      <c r="A41" s="15"/>
      <c r="B41" s="52"/>
      <c r="C41" s="52"/>
      <c r="D41" s="20" t="e">
        <f t="shared" si="4"/>
        <v>#DIV/0!</v>
      </c>
      <c r="E41" s="20"/>
      <c r="F41" s="20"/>
      <c r="G41" s="20"/>
      <c r="H41" s="20"/>
      <c r="I41" s="20"/>
      <c r="J41" s="20"/>
    </row>
    <row r="42" spans="1:10" ht="15.75" x14ac:dyDescent="0.25">
      <c r="A42" s="15"/>
    </row>
    <row r="43" spans="1:10" ht="15.75" x14ac:dyDescent="0.25">
      <c r="A43" s="15"/>
    </row>
    <row r="44" spans="1:10" ht="15.75" x14ac:dyDescent="0.25">
      <c r="A44" s="15"/>
    </row>
    <row r="45" spans="1:10" ht="15.75" x14ac:dyDescent="0.25">
      <c r="A45" s="15"/>
    </row>
    <row r="65" spans="4:6" x14ac:dyDescent="0.25">
      <c r="D65" s="13"/>
      <c r="E65" s="13"/>
      <c r="F65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CEE24-E515-4153-9569-71F8E2B0989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4F806-5E59-42BC-A293-E02F7420504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2024-02-14T05:01:57Z</dcterms:modified>
</cp:coreProperties>
</file>