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etan\Desktop\Anita Patil\"/>
    </mc:Choice>
  </mc:AlternateContent>
  <bookViews>
    <workbookView xWindow="0" yWindow="0" windowWidth="15360" windowHeight="7755" tabRatio="932" activeTab="1"/>
  </bookViews>
  <sheets>
    <sheet name="Depreciation" sheetId="25" r:id="rId1"/>
    <sheet name="Calculation" sheetId="23" r:id="rId2"/>
    <sheet name="Sale plan" sheetId="24" r:id="rId3"/>
    <sheet name="20-20" sheetId="4" r:id="rId4"/>
    <sheet name="Sheet1" sheetId="13" r:id="rId5"/>
    <sheet name="Sheet2" sheetId="40" r:id="rId6"/>
    <sheet name="Sheet3" sheetId="41" r:id="rId7"/>
    <sheet name="Sheet4" sheetId="38" r:id="rId8"/>
    <sheet name="MB" sheetId="42" r:id="rId9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7" i="23" l="1"/>
  <c r="G30" i="42"/>
  <c r="G29" i="42"/>
  <c r="G28" i="42"/>
  <c r="G27" i="42"/>
  <c r="G26" i="42"/>
  <c r="G25" i="42"/>
  <c r="G24" i="42"/>
  <c r="G18" i="42"/>
  <c r="G19" i="42"/>
  <c r="G20" i="42"/>
  <c r="G21" i="42"/>
  <c r="G22" i="42"/>
  <c r="G23" i="42"/>
  <c r="G17" i="42"/>
  <c r="G31" i="42" l="1"/>
  <c r="H31" i="42" s="1"/>
  <c r="F14" i="42"/>
  <c r="G12" i="42"/>
  <c r="G6" i="42"/>
  <c r="G7" i="42"/>
  <c r="G8" i="42"/>
  <c r="G9" i="42"/>
  <c r="G10" i="42"/>
  <c r="G11" i="42"/>
  <c r="G5" i="42"/>
  <c r="C14" i="25" l="1"/>
  <c r="C18" i="25" l="1"/>
  <c r="O24" i="4" l="1"/>
  <c r="N8" i="24" l="1"/>
  <c r="N7" i="24"/>
  <c r="N6" i="24"/>
  <c r="N5" i="24"/>
  <c r="I23" i="4" l="1"/>
  <c r="O29" i="24"/>
  <c r="C15" i="25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7" i="4"/>
  <c r="Q19" i="4" l="1"/>
  <c r="P8" i="4"/>
  <c r="P9" i="4"/>
  <c r="Q10" i="4"/>
  <c r="P10" i="4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P11" i="4"/>
  <c r="Q11" i="4" s="1"/>
  <c r="B11" i="4" s="1"/>
  <c r="C11" i="4" s="1"/>
  <c r="D11" i="4" s="1"/>
  <c r="B12" i="4"/>
  <c r="C12" i="4" s="1"/>
  <c r="D12" i="4" s="1"/>
  <c r="B13" i="4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B15" i="4"/>
  <c r="C15" i="4" s="1"/>
  <c r="D15" i="4" s="1"/>
  <c r="J15" i="4"/>
  <c r="I15" i="4"/>
  <c r="E15" i="4"/>
  <c r="A15" i="4"/>
  <c r="B14" i="4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I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30" i="24" l="1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6" i="23"/>
  <c r="C14" i="23"/>
  <c r="C10" i="23" l="1"/>
  <c r="C11" i="23" s="1"/>
  <c r="C12" i="23" s="1"/>
  <c r="C13" i="23" s="1"/>
  <c r="C16" i="23" s="1"/>
  <c r="C19" i="23" s="1"/>
  <c r="C20" i="23" l="1"/>
  <c r="B20" i="23" s="1"/>
  <c r="C25" i="23"/>
  <c r="C21" i="23"/>
  <c r="J19" i="4" l="1"/>
  <c r="I19" i="4"/>
  <c r="E19" i="4"/>
  <c r="A19" i="4"/>
  <c r="P18" i="4"/>
  <c r="Q18" i="4" s="1"/>
  <c r="J18" i="4"/>
  <c r="I18" i="4"/>
  <c r="E18" i="4"/>
  <c r="A18" i="4"/>
  <c r="P17" i="4"/>
  <c r="J17" i="4"/>
  <c r="I17" i="4"/>
  <c r="E17" i="4"/>
  <c r="A17" i="4"/>
  <c r="P16" i="4"/>
  <c r="Q16" i="4" s="1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7" i="4"/>
  <c r="H17" i="4" s="1"/>
  <c r="D18" i="4"/>
  <c r="H18" i="4" s="1"/>
  <c r="D16" i="4"/>
  <c r="H16" i="4" s="1"/>
</calcChain>
</file>

<file path=xl/sharedStrings.xml><?xml version="1.0" encoding="utf-8"?>
<sst xmlns="http://schemas.openxmlformats.org/spreadsheetml/2006/main" count="130" uniqueCount="99">
  <si>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</si>
  <si>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</si>
  <si>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</si>
  <si>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</si>
  <si>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</si>
  <si>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</si>
  <si>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</si>
  <si>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</si>
  <si>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</si>
  <si>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</si>
  <si>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</si>
  <si>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</si>
  <si>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</si>
  <si>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</si>
  <si>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</si>
  <si>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</si>
  <si>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</si>
  <si>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</si>
  <si>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</si>
  <si>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</si>
  <si>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</si>
  <si>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</si>
  <si>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</si>
  <si>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</si>
  <si>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</si>
  <si>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</si>
  <si>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</si>
  <si>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</si>
  <si>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</si>
  <si>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</si>
  <si>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</si>
  <si>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</si>
  <si>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</si>
  <si>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</si>
  <si>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</si>
  <si>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</si>
  <si>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</si>
  <si>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</si>
  <si>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</si>
  <si>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</si>
  <si>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</si>
  <si>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</si>
  <si>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</si>
  <si>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</si>
  <si>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</si>
  <si>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</si>
  <si>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</si>
  <si>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</si>
  <si>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</si>
  <si>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</si>
  <si>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</si>
  <si>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</si>
  <si>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</si>
  <si>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</si>
  <si>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</si>
  <si>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</si>
  <si>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</si>
  <si>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</si>
  <si>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</si>
  <si>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</si>
  <si>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</si>
  <si>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</si>
  <si>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</si>
  <si>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</si>
  <si>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</si>
  <si>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</si>
  <si>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</si>
  <si>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</si>
  <si>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</si>
  <si>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</si>
  <si>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</si>
  <si>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</si>
  <si>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</si>
  <si>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</si>
  <si>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</si>
  <si>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</si>
  <si>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</si>
  <si>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</si>
  <si>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</si>
  <si>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</si>
  <si>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</si>
  <si>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</si>
  <si>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</si>
  <si>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</si>
  <si>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</si>
  <si>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</si>
  <si>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</si>
  <si>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</si>
  <si>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</si>
  <si>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</si>
  <si>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</si>
  <si>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</si>
  <si>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</si>
  <si>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</si>
  <si>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</si>
  <si>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</si>
  <si>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</si>
  <si>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 xml:space="preserve"> 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</si>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</sst>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1" fontId="0" fillId="0" borderId="0" xfId="0" applyNumberFormat="1" applyBorder="1"/>
    <xf numFmtId="1" fontId="0" fillId="0" borderId="0" xfId="0" applyNumberForma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" fontId="2" fillId="0" borderId="0" xfId="0" applyNumberFormat="1" applyFont="1"/>
    <xf numFmtId="166" fontId="5" fillId="0" borderId="0" xfId="0" applyNumberFormat="1" applyFont="1"/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188844</xdr:colOff>
      <xdr:row>28</xdr:row>
      <xdr:rowOff>83241</xdr:rowOff>
    </xdr:from>
    <xdr:to>
      <xdr:col>16</xdr:col>
      <xdr:colOff>436493</xdr:colOff>
      <xdr:row>50</xdr:row>
      <xdr:rowOff>14909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9235" y="5417241"/>
          <a:ext cx="5763867" cy="38576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12</xdr:row>
      <xdr:rowOff>180975</xdr:rowOff>
    </xdr:from>
    <xdr:to>
      <xdr:col>9</xdr:col>
      <xdr:colOff>533400</xdr:colOff>
      <xdr:row>32</xdr:row>
      <xdr:rowOff>171450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466975"/>
          <a:ext cx="5734050" cy="38004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1</xdr:row>
      <xdr:rowOff>38100</xdr:rowOff>
    </xdr:from>
    <xdr:to>
      <xdr:col>9</xdr:col>
      <xdr:colOff>561975</xdr:colOff>
      <xdr:row>21</xdr:row>
      <xdr:rowOff>152400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28600"/>
          <a:ext cx="5734050" cy="39243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16</xdr:row>
      <xdr:rowOff>19050</xdr:rowOff>
    </xdr:from>
    <xdr:to>
      <xdr:col>9</xdr:col>
      <xdr:colOff>428625</xdr:colOff>
      <xdr:row>36</xdr:row>
      <xdr:rowOff>76200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067050"/>
          <a:ext cx="5734050" cy="38671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zoomScale="85" zoomScaleNormal="85" workbookViewId="0">
      <selection activeCell="E19" sqref="E19"/>
    </sheetView>
  </sheetViews>
  <sheetFormatPr defaultRowHeight="1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32535</v>
      </c>
      <c r="F2" s="75"/>
      <c r="G2" s="120" t="s">
        <v>76</v>
      </c>
      <c r="H2" s="121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30500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30500</v>
      </c>
      <c r="D5" s="57" t="s">
        <v>61</v>
      </c>
      <c r="E5" s="58">
        <f>ROUND(C5/10.764,0)</f>
        <v>2834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8400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22100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0.1</v>
      </c>
      <c r="D8" s="102">
        <f>1-C8</f>
        <v>0.9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19890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28290</v>
      </c>
      <c r="D10" s="57" t="s">
        <v>61</v>
      </c>
      <c r="E10" s="58">
        <f>ROUND(C10/10.764,0)</f>
        <v>2628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2024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2014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f>C12-C13</f>
        <v>10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f>60-C14</f>
        <v>50</v>
      </c>
      <c r="D15" s="75"/>
      <c r="E15" s="75"/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>
        <v>594</v>
      </c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f>E10*C16</f>
        <v>1561032</v>
      </c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>
        <f>C16*2000</f>
        <v>1188000</v>
      </c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abSelected="1" topLeftCell="A10" zoomScale="85" zoomScaleNormal="85" workbookViewId="0">
      <selection activeCell="F29" sqref="F29"/>
    </sheetView>
  </sheetViews>
  <sheetFormatPr defaultRowHeight="15"/>
  <cols>
    <col min="1" max="1" width="21.7109375" bestFit="1" customWidth="1"/>
    <col min="2" max="2" width="15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D2" s="17"/>
      <c r="F2" s="78"/>
      <c r="G2" s="78"/>
    </row>
    <row r="3" spans="1:8">
      <c r="A3" s="15" t="s">
        <v>13</v>
      </c>
      <c r="B3" s="19"/>
      <c r="C3" s="20">
        <v>4700</v>
      </c>
      <c r="D3" s="21" t="s">
        <v>98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2700</v>
      </c>
      <c r="D5" s="23"/>
      <c r="F5" s="7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78"/>
      <c r="G6" s="78"/>
    </row>
    <row r="7" spans="1:8">
      <c r="A7" s="15" t="s">
        <v>17</v>
      </c>
      <c r="B7" s="24"/>
      <c r="C7" s="25">
        <v>10</v>
      </c>
      <c r="D7" s="25"/>
      <c r="F7" s="78"/>
      <c r="G7" s="78"/>
    </row>
    <row r="8" spans="1:8">
      <c r="A8" s="15" t="s">
        <v>18</v>
      </c>
      <c r="B8" s="24"/>
      <c r="C8" s="25">
        <v>50</v>
      </c>
      <c r="D8" s="25"/>
      <c r="F8" s="7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15</v>
      </c>
      <c r="D10" s="25"/>
      <c r="F10" s="78"/>
      <c r="G10" s="78"/>
    </row>
    <row r="11" spans="1:8">
      <c r="A11" s="15"/>
      <c r="B11" s="26"/>
      <c r="C11" s="27">
        <f>C10%</f>
        <v>0.15</v>
      </c>
      <c r="D11" s="27"/>
      <c r="E11" s="75"/>
      <c r="F11" s="78"/>
      <c r="G11" s="78"/>
    </row>
    <row r="12" spans="1:8">
      <c r="A12" s="15" t="s">
        <v>21</v>
      </c>
      <c r="B12" s="19"/>
      <c r="C12" s="20">
        <f>C6*C11</f>
        <v>300</v>
      </c>
      <c r="D12" s="23"/>
      <c r="F12" s="78"/>
      <c r="G12" s="78"/>
    </row>
    <row r="13" spans="1:8">
      <c r="A13" s="15" t="s">
        <v>22</v>
      </c>
      <c r="B13" s="19"/>
      <c r="C13" s="20">
        <f>C6-C12</f>
        <v>1700</v>
      </c>
      <c r="D13" s="23"/>
      <c r="F13" s="78"/>
      <c r="G13" s="78"/>
    </row>
    <row r="14" spans="1:8">
      <c r="A14" s="15" t="s">
        <v>15</v>
      </c>
      <c r="B14" s="19"/>
      <c r="C14" s="20">
        <f>C5</f>
        <v>2700</v>
      </c>
      <c r="D14" s="23"/>
      <c r="F14" s="118"/>
      <c r="G14" s="118"/>
    </row>
    <row r="15" spans="1:8">
      <c r="B15" s="19"/>
      <c r="C15" s="20"/>
      <c r="D15" s="23"/>
      <c r="F15" s="78"/>
      <c r="G15" s="118"/>
    </row>
    <row r="16" spans="1:8">
      <c r="A16" s="28" t="s">
        <v>23</v>
      </c>
      <c r="B16" s="29"/>
      <c r="C16" s="21">
        <f>C14+C13</f>
        <v>4400</v>
      </c>
      <c r="D16" s="21"/>
      <c r="E16" s="61"/>
      <c r="F16" s="78"/>
      <c r="G16" s="118"/>
    </row>
    <row r="17" spans="1:8">
      <c r="B17" s="24"/>
      <c r="C17" s="25"/>
      <c r="D17" s="25"/>
      <c r="F17" s="78"/>
      <c r="G17" s="118"/>
      <c r="H17" s="119"/>
    </row>
    <row r="18" spans="1:8" ht="16.5">
      <c r="A18" s="28" t="s">
        <v>94</v>
      </c>
      <c r="B18" s="7"/>
      <c r="C18" s="76">
        <v>495</v>
      </c>
      <c r="D18" s="76"/>
      <c r="E18" s="77"/>
      <c r="F18" s="78"/>
      <c r="G18" s="78"/>
    </row>
    <row r="19" spans="1:8">
      <c r="A19" s="15"/>
      <c r="B19" s="6"/>
      <c r="C19" s="30">
        <f>C18*C16</f>
        <v>2178000</v>
      </c>
      <c r="D19" s="78" t="s">
        <v>68</v>
      </c>
      <c r="E19" s="30"/>
      <c r="F19" s="78"/>
      <c r="G19" s="118"/>
    </row>
    <row r="20" spans="1:8">
      <c r="A20" s="15"/>
      <c r="B20" s="61">
        <f>C20*90</f>
        <v>186219000</v>
      </c>
      <c r="C20" s="31">
        <f>C19*95%</f>
        <v>2069100</v>
      </c>
      <c r="D20" s="78" t="s">
        <v>24</v>
      </c>
      <c r="E20" s="31"/>
      <c r="F20" s="78"/>
      <c r="G20" s="118"/>
    </row>
    <row r="21" spans="1:8">
      <c r="A21" s="15"/>
      <c r="C21" s="31">
        <f>C19*80%</f>
        <v>1742400</v>
      </c>
      <c r="D21" s="78" t="s">
        <v>25</v>
      </c>
      <c r="E21" s="31"/>
      <c r="F21" s="78"/>
      <c r="G21" s="78"/>
    </row>
    <row r="22" spans="1:8">
      <c r="A22" s="15"/>
      <c r="F22" s="78"/>
      <c r="G22" s="78"/>
    </row>
    <row r="23" spans="1:8">
      <c r="A23" s="32" t="s">
        <v>26</v>
      </c>
      <c r="B23" s="33"/>
      <c r="C23" s="34">
        <f>C4*C18</f>
        <v>990000</v>
      </c>
      <c r="D23" s="34">
        <f>D4*D18</f>
        <v>0</v>
      </c>
    </row>
    <row r="24" spans="1:8">
      <c r="A24" s="15" t="s">
        <v>27</v>
      </c>
    </row>
    <row r="25" spans="1:8">
      <c r="A25" s="35" t="s">
        <v>28</v>
      </c>
      <c r="B25" s="16"/>
      <c r="C25" s="31">
        <f>C19*0.025/12</f>
        <v>4537.5</v>
      </c>
      <c r="D25" s="31"/>
    </row>
    <row r="26" spans="1:8">
      <c r="C26" s="31"/>
      <c r="D26" s="31"/>
    </row>
    <row r="27" spans="1:8">
      <c r="C27" s="31">
        <v>495</v>
      </c>
      <c r="D27" s="124">
        <f>C27*1.2</f>
        <v>594</v>
      </c>
    </row>
    <row r="28" spans="1:8">
      <c r="C28"/>
      <c r="D28"/>
    </row>
    <row r="29" spans="1:8">
      <c r="C29"/>
      <c r="D29"/>
    </row>
    <row r="30" spans="1:8">
      <c r="C30"/>
      <c r="D30"/>
    </row>
    <row r="31" spans="1:8">
      <c r="C31"/>
      <c r="D31"/>
    </row>
    <row r="32" spans="1:8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2"/>
      <c r="L1" s="122"/>
      <c r="M1" s="122"/>
      <c r="N1" s="122"/>
      <c r="O1" s="122"/>
      <c r="P1" s="122"/>
      <c r="Q1" s="122"/>
      <c r="R1" s="122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H1" zoomScaleNormal="100" workbookViewId="0">
      <selection activeCell="R6" sqref="R6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0</v>
      </c>
      <c r="B2" s="4">
        <f t="shared" ref="B2:B15" si="1">Q2</f>
        <v>0</v>
      </c>
      <c r="C2" s="4">
        <f t="shared" ref="C2:C15" si="2">B2*1.2</f>
        <v>0</v>
      </c>
      <c r="D2" s="4">
        <f t="shared" ref="D2:D15" si="3">C2*1.2</f>
        <v>0</v>
      </c>
      <c r="E2" s="5">
        <f t="shared" ref="E2:E15" si="4">R2</f>
        <v>0</v>
      </c>
      <c r="F2" s="66" t="e">
        <f t="shared" ref="F2:F15" si="5">ROUND((E2/B2),0)</f>
        <v>#DIV/0!</v>
      </c>
      <c r="G2" s="66" t="e">
        <f t="shared" ref="G2:G15" si="6">ROUND((E2/C2),0)</f>
        <v>#DIV/0!</v>
      </c>
      <c r="H2" s="66" t="e">
        <f t="shared" ref="H2:H15" si="7">ROUND((E2/D2),0)</f>
        <v>#DIV/0!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/>
      <c r="O2" s="75"/>
      <c r="P2" s="75"/>
      <c r="Q2" s="75"/>
      <c r="R2" s="2"/>
      <c r="S2" s="2"/>
      <c r="T2" s="2"/>
      <c r="AA2" s="68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66" t="e">
        <f t="shared" si="5"/>
        <v>#DIV/0!</v>
      </c>
      <c r="G3" s="66" t="e">
        <f t="shared" si="6"/>
        <v>#DIV/0!</v>
      </c>
      <c r="H3" s="66" t="e">
        <f t="shared" si="7"/>
        <v>#DIV/0!</v>
      </c>
      <c r="I3" s="66">
        <f t="shared" si="8"/>
        <v>0</v>
      </c>
      <c r="J3" s="66">
        <f t="shared" si="9"/>
        <v>0</v>
      </c>
      <c r="K3" s="67"/>
      <c r="L3" s="67"/>
      <c r="M3" s="67"/>
      <c r="N3" s="67"/>
      <c r="O3" s="75"/>
      <c r="P3" s="75"/>
      <c r="Q3" s="75"/>
      <c r="R3" s="2"/>
      <c r="S3" s="2"/>
      <c r="T3" s="2"/>
      <c r="AE3" s="68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66" t="e">
        <f t="shared" si="5"/>
        <v>#DIV/0!</v>
      </c>
      <c r="G4" s="66" t="e">
        <f t="shared" si="6"/>
        <v>#DIV/0!</v>
      </c>
      <c r="H4" s="66" t="e">
        <f t="shared" si="7"/>
        <v>#DIV/0!</v>
      </c>
      <c r="I4" s="66">
        <f t="shared" si="8"/>
        <v>0</v>
      </c>
      <c r="J4" s="66">
        <f t="shared" si="9"/>
        <v>0</v>
      </c>
      <c r="K4" s="67"/>
      <c r="L4" s="67"/>
      <c r="M4" s="67"/>
      <c r="N4" s="67"/>
      <c r="O4" s="75"/>
      <c r="P4" s="75"/>
      <c r="Q4" s="75"/>
      <c r="R4" s="2"/>
      <c r="S4" s="2"/>
      <c r="T4" s="2"/>
    </row>
    <row r="5" spans="1:35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66" t="e">
        <f t="shared" si="5"/>
        <v>#DIV/0!</v>
      </c>
      <c r="G5" s="66" t="e">
        <f t="shared" si="6"/>
        <v>#DIV/0!</v>
      </c>
      <c r="H5" s="66" t="e">
        <f t="shared" si="7"/>
        <v>#DIV/0!</v>
      </c>
      <c r="I5" s="66">
        <f t="shared" si="8"/>
        <v>0</v>
      </c>
      <c r="J5" s="66">
        <f t="shared" si="9"/>
        <v>0</v>
      </c>
      <c r="K5" s="67"/>
      <c r="L5" s="67"/>
      <c r="M5" s="67"/>
      <c r="N5" s="67"/>
      <c r="O5" s="75"/>
      <c r="P5" s="75"/>
      <c r="Q5" s="75"/>
      <c r="R5" s="2"/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66" t="e">
        <f t="shared" si="5"/>
        <v>#DIV/0!</v>
      </c>
      <c r="G6" s="66" t="e">
        <f t="shared" si="6"/>
        <v>#DIV/0!</v>
      </c>
      <c r="H6" s="66" t="e">
        <f t="shared" si="7"/>
        <v>#DIV/0!</v>
      </c>
      <c r="I6" s="66">
        <f t="shared" si="8"/>
        <v>0</v>
      </c>
      <c r="J6" s="66">
        <f t="shared" si="9"/>
        <v>0</v>
      </c>
      <c r="K6" s="67"/>
      <c r="L6" s="67"/>
      <c r="M6" s="67"/>
      <c r="N6" s="67"/>
      <c r="O6" s="75"/>
      <c r="P6" s="75">
        <v>0</v>
      </c>
      <c r="Q6" s="75">
        <v>0</v>
      </c>
      <c r="R6" s="2">
        <v>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O7" s="75">
        <v>0</v>
      </c>
      <c r="P7" s="75">
        <f t="shared" ref="P7" si="10">O7/1.2</f>
        <v>0</v>
      </c>
      <c r="Q7" s="75">
        <v>0</v>
      </c>
      <c r="R7" s="2">
        <v>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O8" s="75">
        <v>0</v>
      </c>
      <c r="P8" s="75">
        <f t="shared" ref="P8" si="11">O8/1.2</f>
        <v>0</v>
      </c>
      <c r="Q8" s="75">
        <v>0</v>
      </c>
      <c r="R8" s="2">
        <v>0</v>
      </c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O9" s="75">
        <v>0</v>
      </c>
      <c r="P9" s="75">
        <f t="shared" ref="P9" si="12">O9/1.2</f>
        <v>0</v>
      </c>
      <c r="Q9" s="75">
        <v>0</v>
      </c>
      <c r="R9" s="2">
        <v>0</v>
      </c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 t="str">
        <f t="shared" si="4"/>
        <v xml:space="preserve"> </v>
      </c>
      <c r="F10" s="4" t="e">
        <f t="shared" si="5"/>
        <v>#VALUE!</v>
      </c>
      <c r="G10" s="4" t="e">
        <f t="shared" si="6"/>
        <v>#VALUE!</v>
      </c>
      <c r="H10" s="4" t="e">
        <f t="shared" si="7"/>
        <v>#VALUE!</v>
      </c>
      <c r="I10" s="4">
        <f t="shared" si="8"/>
        <v>0</v>
      </c>
      <c r="J10" s="4">
        <f t="shared" si="9"/>
        <v>0</v>
      </c>
      <c r="O10" s="75">
        <v>0</v>
      </c>
      <c r="P10" s="75">
        <f t="shared" ref="P10" si="13">O10/1.2</f>
        <v>0</v>
      </c>
      <c r="Q10" s="75">
        <f t="shared" ref="Q10" si="14">P10/1.2</f>
        <v>0</v>
      </c>
      <c r="R10" s="2" t="s">
        <v>97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 t="shared" ref="P11" si="15">O11/1.2</f>
        <v>0</v>
      </c>
      <c r="Q11">
        <f t="shared" ref="Q11" si="16">P11/1.2</f>
        <v>0</v>
      </c>
      <c r="R11" s="2">
        <v>0</v>
      </c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R12" s="2"/>
      <c r="S12" s="2"/>
      <c r="V12" s="71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R13" s="2"/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R14" s="2"/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R15" s="2"/>
      <c r="S15" s="2"/>
    </row>
    <row r="16" spans="1:35">
      <c r="A16" s="4">
        <f t="shared" ref="A16:A19" si="17">N16</f>
        <v>0</v>
      </c>
      <c r="B16" s="4">
        <f t="shared" ref="B16:B19" si="18">Q16</f>
        <v>0</v>
      </c>
      <c r="C16" s="4">
        <f t="shared" ref="C16:C19" si="19">B16*1.2</f>
        <v>0</v>
      </c>
      <c r="D16" s="4">
        <f t="shared" ref="D16:D19" si="20">C16*1.2</f>
        <v>0</v>
      </c>
      <c r="E16" s="5">
        <f t="shared" ref="E16:E19" si="21">R16</f>
        <v>0</v>
      </c>
      <c r="F16" s="4" t="e">
        <f t="shared" ref="F16:F19" si="22">ROUND((E16/B16),0)</f>
        <v>#DIV/0!</v>
      </c>
      <c r="G16" s="4" t="e">
        <f t="shared" ref="G16:G19" si="23">ROUND((E16/C16),0)</f>
        <v>#DIV/0!</v>
      </c>
      <c r="H16" s="4" t="e">
        <f t="shared" ref="H16:H19" si="24">ROUND((E16/D16),0)</f>
        <v>#DIV/0!</v>
      </c>
      <c r="I16" s="4">
        <f t="shared" ref="I16:J19" si="25">T16</f>
        <v>0</v>
      </c>
      <c r="J16" s="4">
        <f t="shared" si="25"/>
        <v>0</v>
      </c>
      <c r="O16">
        <v>0</v>
      </c>
      <c r="P16">
        <f t="shared" ref="P16:P17" si="26">O16/1.2</f>
        <v>0</v>
      </c>
      <c r="Q16">
        <f t="shared" ref="Q16:Q18" si="27">P16/1.2</f>
        <v>0</v>
      </c>
      <c r="R16" s="2">
        <v>0</v>
      </c>
      <c r="S16" s="2"/>
    </row>
    <row r="17" spans="1:19">
      <c r="A17" s="4">
        <f t="shared" si="17"/>
        <v>0</v>
      </c>
      <c r="B17" s="4">
        <f t="shared" si="18"/>
        <v>381</v>
      </c>
      <c r="C17" s="4">
        <f t="shared" si="19"/>
        <v>457.2</v>
      </c>
      <c r="D17" s="4">
        <f t="shared" si="20"/>
        <v>548.64</v>
      </c>
      <c r="E17" s="5">
        <f t="shared" si="21"/>
        <v>1980000</v>
      </c>
      <c r="F17" s="4">
        <f t="shared" si="22"/>
        <v>5197</v>
      </c>
      <c r="G17" s="4">
        <f t="shared" si="23"/>
        <v>4331</v>
      </c>
      <c r="H17" s="4">
        <f t="shared" si="24"/>
        <v>3609</v>
      </c>
      <c r="I17" s="4">
        <f t="shared" si="25"/>
        <v>0</v>
      </c>
      <c r="J17" s="4">
        <f t="shared" si="25"/>
        <v>0</v>
      </c>
      <c r="O17">
        <v>0</v>
      </c>
      <c r="P17">
        <f t="shared" si="26"/>
        <v>0</v>
      </c>
      <c r="Q17">
        <v>381</v>
      </c>
      <c r="R17" s="2">
        <v>1980000</v>
      </c>
      <c r="S17" s="2"/>
    </row>
    <row r="18" spans="1:19">
      <c r="A18" s="4">
        <f t="shared" si="17"/>
        <v>0</v>
      </c>
      <c r="B18" s="4">
        <f t="shared" si="18"/>
        <v>786.1111111111112</v>
      </c>
      <c r="C18" s="4">
        <f t="shared" si="19"/>
        <v>943.33333333333337</v>
      </c>
      <c r="D18" s="4">
        <f t="shared" si="20"/>
        <v>1132</v>
      </c>
      <c r="E18" s="5">
        <f t="shared" si="21"/>
        <v>5900000</v>
      </c>
      <c r="F18" s="4">
        <f t="shared" si="22"/>
        <v>7505</v>
      </c>
      <c r="G18" s="4">
        <f t="shared" si="23"/>
        <v>6254</v>
      </c>
      <c r="H18" s="4">
        <f t="shared" si="24"/>
        <v>5212</v>
      </c>
      <c r="I18" s="4">
        <f t="shared" si="25"/>
        <v>0</v>
      </c>
      <c r="J18" s="4">
        <f t="shared" si="25"/>
        <v>0</v>
      </c>
      <c r="O18">
        <v>1132</v>
      </c>
      <c r="P18">
        <f>O18/1.2</f>
        <v>943.33333333333337</v>
      </c>
      <c r="Q18">
        <f t="shared" si="27"/>
        <v>786.1111111111112</v>
      </c>
      <c r="R18" s="2">
        <v>5900000</v>
      </c>
      <c r="S18" s="2"/>
    </row>
    <row r="19" spans="1:19">
      <c r="A19" s="4">
        <f t="shared" si="17"/>
        <v>0</v>
      </c>
      <c r="B19" s="4">
        <f t="shared" si="18"/>
        <v>583.33333333333337</v>
      </c>
      <c r="C19" s="4">
        <f t="shared" si="19"/>
        <v>700</v>
      </c>
      <c r="D19" s="4">
        <f t="shared" si="20"/>
        <v>840</v>
      </c>
      <c r="E19" s="5">
        <f t="shared" si="21"/>
        <v>2950000</v>
      </c>
      <c r="F19" s="4">
        <f t="shared" si="22"/>
        <v>5057</v>
      </c>
      <c r="G19" s="4">
        <f t="shared" si="23"/>
        <v>4214</v>
      </c>
      <c r="H19" s="4">
        <f t="shared" si="24"/>
        <v>3512</v>
      </c>
      <c r="I19" s="4">
        <f t="shared" si="25"/>
        <v>0</v>
      </c>
      <c r="J19" s="4">
        <f t="shared" si="25"/>
        <v>0</v>
      </c>
      <c r="O19" s="75">
        <v>0</v>
      </c>
      <c r="P19" s="75">
        <v>700</v>
      </c>
      <c r="Q19" s="75">
        <f t="shared" ref="Q19" si="28">P19/1.2</f>
        <v>583.33333333333337</v>
      </c>
      <c r="R19" s="2">
        <v>2950000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  <c r="N24" s="10">
        <v>58.838000000000001</v>
      </c>
      <c r="O24" s="10">
        <f>N24*10.764</f>
        <v>633.33223199999998</v>
      </c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33:L40"/>
  <sheetViews>
    <sheetView topLeftCell="H29" zoomScale="115" zoomScaleNormal="115" workbookViewId="0">
      <selection activeCell="R39" sqref="R39"/>
    </sheetView>
  </sheetViews>
  <sheetFormatPr defaultRowHeight="15"/>
  <sheetData>
    <row r="33" spans="12:12" ht="9" customHeight="1"/>
    <row r="34" spans="12:12" hidden="1"/>
    <row r="40" spans="12:12">
      <c r="L40" s="7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N22" sqref="N22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2" sqref="L12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activeCell="L27" sqref="L27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H31"/>
  <sheetViews>
    <sheetView topLeftCell="A19" workbookViewId="0">
      <selection activeCell="K33" sqref="K33"/>
    </sheetView>
  </sheetViews>
  <sheetFormatPr defaultRowHeight="15"/>
  <sheetData>
    <row r="5" spans="5:7">
      <c r="E5">
        <v>10</v>
      </c>
      <c r="F5">
        <v>16.600000000000001</v>
      </c>
      <c r="G5">
        <f>F5*E5</f>
        <v>166</v>
      </c>
    </row>
    <row r="6" spans="5:7">
      <c r="E6">
        <v>14.6</v>
      </c>
      <c r="F6">
        <v>12.1</v>
      </c>
      <c r="G6" s="75">
        <f t="shared" ref="G6:G11" si="0">F6*E6</f>
        <v>176.66</v>
      </c>
    </row>
    <row r="7" spans="5:7">
      <c r="E7">
        <v>10.1</v>
      </c>
      <c r="F7">
        <v>13.1</v>
      </c>
      <c r="G7" s="75">
        <f t="shared" si="0"/>
        <v>132.31</v>
      </c>
    </row>
    <row r="8" spans="5:7">
      <c r="E8">
        <v>11.6</v>
      </c>
      <c r="F8">
        <v>10</v>
      </c>
      <c r="G8" s="75">
        <f t="shared" si="0"/>
        <v>116</v>
      </c>
    </row>
    <row r="9" spans="5:7">
      <c r="E9">
        <v>4.8</v>
      </c>
      <c r="F9">
        <v>8</v>
      </c>
      <c r="G9" s="75">
        <f t="shared" si="0"/>
        <v>38.4</v>
      </c>
    </row>
    <row r="10" spans="5:7">
      <c r="E10">
        <v>4.0999999999999996</v>
      </c>
      <c r="F10">
        <v>3.4</v>
      </c>
      <c r="G10" s="75">
        <f t="shared" si="0"/>
        <v>13.939999999999998</v>
      </c>
    </row>
    <row r="11" spans="5:7">
      <c r="E11">
        <v>3.2</v>
      </c>
      <c r="F11">
        <v>4.2</v>
      </c>
      <c r="G11" s="75">
        <f t="shared" si="0"/>
        <v>13.440000000000001</v>
      </c>
    </row>
    <row r="12" spans="5:7">
      <c r="G12">
        <f>SUM(G5:G11)</f>
        <v>656.75</v>
      </c>
    </row>
    <row r="14" spans="5:7">
      <c r="E14">
        <v>45.99</v>
      </c>
      <c r="F14" s="123">
        <f>E14*10.764</f>
        <v>495.03636</v>
      </c>
    </row>
    <row r="17" spans="5:8">
      <c r="E17">
        <v>3.5</v>
      </c>
      <c r="F17">
        <v>2.0550000000000002</v>
      </c>
      <c r="G17">
        <f>F17*E17</f>
        <v>7.1925000000000008</v>
      </c>
    </row>
    <row r="18" spans="5:8">
      <c r="E18">
        <v>4.26</v>
      </c>
      <c r="F18">
        <v>2</v>
      </c>
      <c r="G18" s="75">
        <f t="shared" ref="G18:G30" si="1">F18*E18</f>
        <v>8.52</v>
      </c>
    </row>
    <row r="19" spans="5:8">
      <c r="E19">
        <v>3.24</v>
      </c>
      <c r="F19">
        <v>1.2</v>
      </c>
      <c r="G19" s="75">
        <f t="shared" si="1"/>
        <v>3.8879999999999999</v>
      </c>
    </row>
    <row r="20" spans="5:8">
      <c r="E20">
        <v>1.2</v>
      </c>
      <c r="F20">
        <v>0.9</v>
      </c>
      <c r="G20" s="75">
        <f t="shared" si="1"/>
        <v>1.08</v>
      </c>
    </row>
    <row r="21" spans="5:8">
      <c r="E21">
        <v>3.25</v>
      </c>
      <c r="F21">
        <v>1.2</v>
      </c>
      <c r="G21" s="75">
        <f t="shared" si="1"/>
        <v>3.9</v>
      </c>
    </row>
    <row r="22" spans="5:8">
      <c r="E22">
        <v>2.92</v>
      </c>
      <c r="F22">
        <v>1.2</v>
      </c>
      <c r="G22" s="75">
        <f t="shared" si="1"/>
        <v>3.504</v>
      </c>
    </row>
    <row r="23" spans="5:8">
      <c r="E23">
        <v>3.73</v>
      </c>
      <c r="F23">
        <v>1.2</v>
      </c>
      <c r="G23" s="75">
        <f t="shared" si="1"/>
        <v>4.476</v>
      </c>
    </row>
    <row r="24" spans="5:8">
      <c r="E24">
        <v>1.5</v>
      </c>
      <c r="F24">
        <v>1.2</v>
      </c>
      <c r="G24">
        <f t="shared" si="1"/>
        <v>1.7999999999999998</v>
      </c>
    </row>
    <row r="25" spans="5:8">
      <c r="E25">
        <v>1.5</v>
      </c>
      <c r="F25">
        <v>2.92</v>
      </c>
      <c r="G25">
        <f t="shared" si="1"/>
        <v>4.38</v>
      </c>
    </row>
    <row r="26" spans="5:8">
      <c r="E26">
        <v>1.5</v>
      </c>
      <c r="F26">
        <v>1.2</v>
      </c>
      <c r="G26">
        <f t="shared" si="1"/>
        <v>1.7999999999999998</v>
      </c>
    </row>
    <row r="27" spans="5:8">
      <c r="E27">
        <v>1.2</v>
      </c>
      <c r="F27">
        <v>0.9</v>
      </c>
      <c r="G27">
        <f t="shared" si="1"/>
        <v>1.08</v>
      </c>
    </row>
    <row r="28" spans="5:8">
      <c r="E28">
        <v>3.23</v>
      </c>
      <c r="F28">
        <v>1.2</v>
      </c>
      <c r="G28">
        <f t="shared" si="1"/>
        <v>3.8759999999999999</v>
      </c>
    </row>
    <row r="29" spans="5:8">
      <c r="E29">
        <v>1.7</v>
      </c>
      <c r="F29">
        <v>0.6</v>
      </c>
      <c r="G29">
        <f t="shared" si="1"/>
        <v>1.02</v>
      </c>
    </row>
    <row r="30" spans="5:8">
      <c r="E30" s="75">
        <v>1.7</v>
      </c>
      <c r="F30" s="75">
        <v>0.6</v>
      </c>
      <c r="G30" s="75">
        <f t="shared" si="1"/>
        <v>1.02</v>
      </c>
    </row>
    <row r="31" spans="5:8">
      <c r="G31" s="119">
        <f>SUM(G17:G30)</f>
        <v>47.536500000000004</v>
      </c>
      <c r="H31" s="119">
        <f>G31*10.764</f>
        <v>511.682886</v>
      </c>
    </row>
  </sheetData>
  <pageMargins left="0.7" right="0.7" top="0.75" bottom="0.75" header="0.3" footer="0.3"/>
  <pageSetup paperSize="9"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Calculation</vt:lpstr>
      <vt:lpstr>Sale plan</vt:lpstr>
      <vt:lpstr>20-20</vt:lpstr>
      <vt:lpstr>Sheet1</vt:lpstr>
      <vt:lpstr>Sheet2</vt:lpstr>
      <vt:lpstr>Sheet3</vt:lpstr>
      <vt:lpstr>Sheet4</vt:lpstr>
      <vt:lpstr>MB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2024-02-09T08:29:46Z</dcterms:modified>
</cp:coreProperties>
</file>