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F4782FA-E14D-4D9B-A81A-DC279D58AEE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F7" i="1"/>
  <c r="B35" i="1"/>
  <c r="B34" i="1"/>
  <c r="L14" i="1"/>
  <c r="M13" i="1"/>
  <c r="L13" i="1"/>
  <c r="J17" i="1"/>
  <c r="J15" i="1"/>
  <c r="J14" i="1"/>
  <c r="G13" i="1"/>
  <c r="G6" i="1"/>
  <c r="I5" i="1"/>
  <c r="J27" i="1"/>
  <c r="D39" i="1" l="1"/>
  <c r="J26" i="1"/>
  <c r="J31" i="1" l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0" i="1" l="1"/>
  <c r="B18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<sst xmlns="http://schemas.openxmlformats.org/spreadsheetml/2006/main" count="33" uniqueCount="31">
  <si>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</si>
  <si>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</si>
  <si>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</si>
  <si>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</si>
  <si>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</si>
  <si>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</si>
  <si>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</si>
  <si>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</si>
  <si>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</si>
  <si>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</si>
  <si>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</si>
  <si>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</si>
  <si>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</si>
  <si>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</si>
  <si>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</si>
  <si>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</si>
  <si>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</si>
  <si>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</si>
  <si>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</si>
  <si>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</si>
  <si>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</si>
  <si>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</si>
  <si>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</si>
  <si>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</si>
  <si>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</si>
  <si>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</si>
  <si>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</si>
  <si>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</si>
  <si>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Terrace area</t>
  </si>
  <si>
    <t>FB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</si>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</sst>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  <font>
      <b/>
      <sz val="16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9" fillId="0" borderId="8" xfId="0" applyNumberFormat="1" applyFont="1" applyBorder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  <xf numFmtId="43" fontId="15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0</xdr:rowOff>
    </xdr:from>
    <xdr:to>
      <xdr:col>8</xdr:col>
      <xdr:colOff>391260</xdr:colOff>
      <xdr:row>80</xdr:row>
      <xdr:rowOff>124853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2E3E4-3589-47A5-9BB3-36CA3AB6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01000"/>
          <a:ext cx="5268060" cy="736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28575</xdr:rowOff>
    </xdr:from>
    <xdr:to>
      <xdr:col>19</xdr:col>
      <xdr:colOff>106406</xdr:colOff>
      <xdr:row>58</xdr:row>
      <xdr:rowOff>48744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56DFF-5BC5-4B52-AD04-6DD9A6323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76575"/>
          <a:ext cx="11688806" cy="8021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E27E5-CACE-42FB-ADFE-CD6FDD81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781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535772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0908E5-4BD9-47B1-A359-EF53311B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94972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42</xdr:row>
      <xdr:rowOff>144012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90DCD6-2BB5-459A-B673-9381882F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402233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A10DD-F1FE-4A84-AF78-D8D339DFE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42233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563330</xdr:colOff>
      <xdr:row>38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6157B-1774-4492-9026-9412FF9A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07330" cy="739243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25</xdr:col>
      <xdr:colOff>305523</xdr:colOff>
      <xdr:row>39</xdr:row>
      <xdr:rowOff>96274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FB57F-6532-4058-B670-209E46D1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190500"/>
          <a:ext cx="5182323" cy="733527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10</xdr:col>
      <xdr:colOff>248365</xdr:colOff>
      <xdr:row>80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A69BA-B420-404B-B10F-C7732DB8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8001000"/>
          <a:ext cx="512516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E19" sqref="E19:G19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12000</v>
      </c>
      <c r="C3" s="26"/>
      <c r="D3" s="23"/>
      <c r="E3" s="16"/>
      <c r="F3" s="52">
        <v>2017</v>
      </c>
      <c r="G3" s="38">
        <v>2024</v>
      </c>
      <c r="H3" s="53">
        <f>G3-F3</f>
        <v>7</v>
      </c>
      <c r="M3" s="6"/>
      <c r="N3" s="7"/>
      <c r="O3" s="5"/>
    </row>
    <row r="4" spans="1:15" ht="33" x14ac:dyDescent="0.3">
      <c r="A4" s="37" t="s">
        <v>1</v>
      </c>
      <c r="B4" s="26">
        <v>2500</v>
      </c>
      <c r="C4" s="26"/>
      <c r="D4" s="41"/>
      <c r="E4" s="54"/>
      <c r="F4" s="55"/>
      <c r="H4" s="53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9500</v>
      </c>
      <c r="C5" s="26"/>
      <c r="D5" s="41"/>
      <c r="E5" s="54"/>
      <c r="F5" s="54" t="s">
        <v>27</v>
      </c>
      <c r="G5" s="38"/>
      <c r="H5" s="18"/>
      <c r="I5" s="8">
        <f>H5*G5</f>
        <v>0</v>
      </c>
      <c r="M5" s="6"/>
      <c r="N5" s="7"/>
      <c r="O5" s="5"/>
    </row>
    <row r="6" spans="1:15" ht="16.5" x14ac:dyDescent="0.3">
      <c r="A6" s="20" t="s">
        <v>3</v>
      </c>
      <c r="B6" s="26">
        <f>B4</f>
        <v>2500</v>
      </c>
      <c r="C6" s="26"/>
      <c r="D6" s="41"/>
      <c r="E6" s="54"/>
      <c r="F6" s="54">
        <v>288</v>
      </c>
      <c r="G6" s="38">
        <f>26.744*10.764</f>
        <v>287.87241599999999</v>
      </c>
      <c r="H6" s="18"/>
      <c r="I6" s="12"/>
      <c r="J6" s="12"/>
      <c r="M6" s="6"/>
      <c r="N6" s="7"/>
      <c r="O6" s="5"/>
    </row>
    <row r="7" spans="1:15" ht="16.5" x14ac:dyDescent="0.3">
      <c r="A7" s="20" t="s">
        <v>4</v>
      </c>
      <c r="B7" s="20">
        <v>7</v>
      </c>
      <c r="C7" s="20"/>
      <c r="D7" s="42"/>
      <c r="E7" s="56"/>
      <c r="F7" s="54">
        <f>F6*1.2</f>
        <v>345.59999999999997</v>
      </c>
      <c r="G7" s="38"/>
      <c r="H7" s="17"/>
      <c r="I7" s="12"/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53</v>
      </c>
      <c r="C8" s="20"/>
      <c r="D8" s="43"/>
      <c r="E8" s="57"/>
      <c r="F8" s="54"/>
      <c r="H8" s="17"/>
      <c r="I8" s="12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42"/>
      <c r="E9" s="56"/>
      <c r="F9" s="54"/>
      <c r="G9" s="58"/>
      <c r="H9" s="48"/>
      <c r="I9" s="12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10.5</v>
      </c>
      <c r="C10" s="20"/>
      <c r="D10" s="42"/>
      <c r="E10" s="56"/>
      <c r="F10" s="54"/>
      <c r="G10" s="38"/>
      <c r="H10" s="48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0.105</v>
      </c>
      <c r="C11" s="27"/>
      <c r="D11" s="44"/>
      <c r="E11" s="59"/>
      <c r="F11" s="60"/>
      <c r="G11" s="49"/>
      <c r="H11" s="48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262.5</v>
      </c>
      <c r="C12" s="26"/>
      <c r="D12" s="45"/>
      <c r="E12" s="56"/>
      <c r="F12" s="61" t="s">
        <v>26</v>
      </c>
      <c r="G12" s="49" t="s">
        <v>28</v>
      </c>
      <c r="H12" s="48" t="s">
        <v>29</v>
      </c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2237.5</v>
      </c>
      <c r="C13" s="26"/>
      <c r="D13" s="45"/>
      <c r="E13" s="62"/>
      <c r="F13" s="16">
        <v>265</v>
      </c>
      <c r="G13" s="16">
        <f>35+15</f>
        <v>50</v>
      </c>
      <c r="H13" s="48">
        <v>8</v>
      </c>
      <c r="I13" s="12"/>
      <c r="J13" s="12">
        <v>377</v>
      </c>
      <c r="K13" s="10">
        <v>9000</v>
      </c>
      <c r="L13" s="10">
        <f>K13*J13</f>
        <v>3393000</v>
      </c>
      <c r="M13" s="63">
        <f>J13-F6</f>
        <v>89</v>
      </c>
      <c r="N13" s="7"/>
      <c r="O13" s="5"/>
    </row>
    <row r="14" spans="1:15" ht="16.5" x14ac:dyDescent="0.3">
      <c r="A14" s="20" t="s">
        <v>2</v>
      </c>
      <c r="B14" s="26">
        <f>B5</f>
        <v>9500</v>
      </c>
      <c r="C14" s="26"/>
      <c r="D14" s="41"/>
      <c r="E14" s="16"/>
      <c r="H14" s="48"/>
      <c r="I14" s="12"/>
      <c r="J14" s="12">
        <f>J13*1.2</f>
        <v>452.4</v>
      </c>
      <c r="K14" s="10"/>
      <c r="L14" s="10">
        <f>L13/288</f>
        <v>11781.25</v>
      </c>
      <c r="M14" s="9"/>
      <c r="N14" s="7"/>
      <c r="O14" s="5"/>
    </row>
    <row r="15" spans="1:15" ht="16.5" x14ac:dyDescent="0.3">
      <c r="A15" s="20" t="s">
        <v>10</v>
      </c>
      <c r="B15" s="26">
        <f>B14+B13</f>
        <v>11737.5</v>
      </c>
      <c r="C15" s="26"/>
      <c r="D15" s="41"/>
      <c r="E15" s="16"/>
      <c r="G15" s="50"/>
      <c r="H15" s="48"/>
      <c r="I15" s="10"/>
      <c r="J15" s="10">
        <f>J14*1.3</f>
        <v>588.12</v>
      </c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288</v>
      </c>
      <c r="C16" s="21"/>
      <c r="D16" s="46"/>
      <c r="E16" s="16"/>
      <c r="F16" s="51"/>
      <c r="G16" s="49"/>
      <c r="H16" s="17"/>
      <c r="I16" s="8"/>
      <c r="J16">
        <v>5000</v>
      </c>
      <c r="N16" s="34"/>
      <c r="O16" s="5"/>
    </row>
    <row r="17" spans="1:15" ht="16.5" x14ac:dyDescent="0.3">
      <c r="A17" s="20" t="s">
        <v>11</v>
      </c>
      <c r="B17" s="22">
        <f>B15*B16</f>
        <v>3380400</v>
      </c>
      <c r="C17" s="22"/>
      <c r="D17" s="47"/>
      <c r="E17" s="16"/>
      <c r="F17" s="51"/>
      <c r="G17" s="16"/>
      <c r="H17" s="17"/>
      <c r="I17" s="8"/>
      <c r="J17">
        <f>J16*J15</f>
        <v>2940600</v>
      </c>
      <c r="N17" s="17"/>
      <c r="O17" s="28"/>
    </row>
    <row r="18" spans="1:15" ht="16.5" hidden="1" x14ac:dyDescent="0.3">
      <c r="A18" s="20" t="s">
        <v>24</v>
      </c>
      <c r="B18" s="22">
        <f>B17*0.9</f>
        <v>3042360</v>
      </c>
      <c r="C18" s="22"/>
      <c r="D18" s="47"/>
      <c r="E18" s="16"/>
      <c r="F18" s="16"/>
      <c r="G18" s="16"/>
      <c r="H18" s="17"/>
      <c r="I18" s="8"/>
      <c r="N18" s="17"/>
      <c r="O18" s="8"/>
    </row>
    <row r="19" spans="1:15" ht="20.25" x14ac:dyDescent="0.3">
      <c r="A19" s="20" t="s">
        <v>12</v>
      </c>
      <c r="B19" s="23">
        <f>B4*346</f>
        <v>865000</v>
      </c>
      <c r="C19" s="23"/>
      <c r="D19" s="41"/>
      <c r="E19" s="64"/>
      <c r="F19" s="64" t="s">
        <v>30</v>
      </c>
      <c r="G19" s="64"/>
    </row>
    <row r="20" spans="1:15" ht="16.5" x14ac:dyDescent="0.3">
      <c r="A20" s="20" t="s">
        <v>16</v>
      </c>
      <c r="B20" s="39">
        <f>B17*0.03/12</f>
        <v>8451</v>
      </c>
      <c r="C20" s="23"/>
      <c r="D20" s="23"/>
      <c r="E20" s="16"/>
    </row>
    <row r="21" spans="1:15" x14ac:dyDescent="0.25">
      <c r="B21" s="16"/>
      <c r="C21" s="16"/>
    </row>
    <row r="22" spans="1:15" x14ac:dyDescent="0.25">
      <c r="B22" s="16"/>
      <c r="C22" s="16"/>
    </row>
    <row r="24" spans="1:15" x14ac:dyDescent="0.25">
      <c r="D24" s="11" t="s">
        <v>14</v>
      </c>
    </row>
    <row r="25" spans="1:15" x14ac:dyDescent="0.25">
      <c r="B25" s="30" t="s">
        <v>20</v>
      </c>
      <c r="C25" s="30" t="s">
        <v>15</v>
      </c>
      <c r="D25" s="30" t="s">
        <v>21</v>
      </c>
      <c r="E25" s="30"/>
      <c r="F25" s="30" t="s">
        <v>11</v>
      </c>
      <c r="G25" s="30" t="s">
        <v>17</v>
      </c>
      <c r="H25" s="13" t="s">
        <v>18</v>
      </c>
      <c r="I25" s="13" t="s">
        <v>19</v>
      </c>
      <c r="J25" s="13"/>
    </row>
    <row r="26" spans="1:15" ht="17.25" x14ac:dyDescent="0.3">
      <c r="B26" s="30"/>
      <c r="C26" s="30">
        <v>435</v>
      </c>
      <c r="D26" s="30"/>
      <c r="E26" s="30"/>
      <c r="F26" s="30">
        <v>3500000</v>
      </c>
      <c r="G26" s="39">
        <f t="shared" ref="G26:G32" si="0">F26/C26</f>
        <v>8045.977011494253</v>
      </c>
      <c r="H26" s="14" t="e">
        <f>F26/D26</f>
        <v>#DIV/0!</v>
      </c>
      <c r="I26" s="14" t="e">
        <f t="shared" ref="I26:I32" si="1">F26/B26</f>
        <v>#DIV/0!</v>
      </c>
      <c r="J26" s="13">
        <f>B26/C26</f>
        <v>0</v>
      </c>
      <c r="K26" s="19"/>
    </row>
    <row r="27" spans="1:15" ht="17.25" x14ac:dyDescent="0.3">
      <c r="B27" s="30"/>
      <c r="C27" s="30">
        <v>460</v>
      </c>
      <c r="D27" s="30"/>
      <c r="E27" s="30"/>
      <c r="F27" s="30">
        <v>4500000</v>
      </c>
      <c r="G27" s="39">
        <f t="shared" si="0"/>
        <v>9782.608695652174</v>
      </c>
      <c r="H27" s="14" t="e">
        <f>F27/D27</f>
        <v>#DIV/0!</v>
      </c>
      <c r="I27" s="14" t="e">
        <f t="shared" si="1"/>
        <v>#DIV/0!</v>
      </c>
      <c r="J27" s="13">
        <f>B27/C27</f>
        <v>0</v>
      </c>
      <c r="K27" s="19"/>
    </row>
    <row r="28" spans="1:15" x14ac:dyDescent="0.25">
      <c r="B28" s="30"/>
      <c r="C28" s="30">
        <v>400</v>
      </c>
      <c r="D28" s="30"/>
      <c r="E28" s="30"/>
      <c r="F28" s="39">
        <v>3700000</v>
      </c>
      <c r="G28" s="39">
        <f t="shared" si="0"/>
        <v>9250</v>
      </c>
      <c r="H28" s="14" t="e">
        <f t="shared" ref="H28:H32" si="2">F28/D28</f>
        <v>#DIV/0!</v>
      </c>
      <c r="I28" s="14" t="e">
        <f t="shared" si="1"/>
        <v>#DIV/0!</v>
      </c>
      <c r="J28" s="13">
        <f t="shared" ref="J28:J31" si="3">D28/C28</f>
        <v>0</v>
      </c>
    </row>
    <row r="29" spans="1:15" x14ac:dyDescent="0.25">
      <c r="B29" s="30"/>
      <c r="C29" s="30">
        <v>420</v>
      </c>
      <c r="D29" s="30"/>
      <c r="E29" s="30"/>
      <c r="F29" s="39">
        <v>3750000</v>
      </c>
      <c r="G29" s="39">
        <f t="shared" si="0"/>
        <v>8928.5714285714294</v>
      </c>
      <c r="H29" s="14" t="e">
        <f t="shared" si="2"/>
        <v>#DIV/0!</v>
      </c>
      <c r="I29" s="14" t="e">
        <f t="shared" si="1"/>
        <v>#DIV/0!</v>
      </c>
      <c r="J29" s="13">
        <f t="shared" si="3"/>
        <v>0</v>
      </c>
    </row>
    <row r="30" spans="1:15" x14ac:dyDescent="0.25">
      <c r="B30" s="30"/>
      <c r="C30" s="30">
        <v>470</v>
      </c>
      <c r="D30" s="30"/>
      <c r="E30" s="30"/>
      <c r="F30" s="39">
        <v>4589000</v>
      </c>
      <c r="G30" s="39">
        <f t="shared" si="0"/>
        <v>9763.8297872340427</v>
      </c>
      <c r="H30" s="14" t="e">
        <f t="shared" si="2"/>
        <v>#DIV/0!</v>
      </c>
      <c r="I30" s="14" t="e">
        <f t="shared" si="1"/>
        <v>#DIV/0!</v>
      </c>
      <c r="J30" s="13">
        <f t="shared" si="3"/>
        <v>0</v>
      </c>
    </row>
    <row r="31" spans="1:15" x14ac:dyDescent="0.25">
      <c r="B31" s="30"/>
      <c r="C31" s="30"/>
      <c r="D31" s="30"/>
      <c r="E31" s="30"/>
      <c r="F31" s="39"/>
      <c r="G31" s="39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3" t="e">
        <f t="shared" si="3"/>
        <v>#DIV/0!</v>
      </c>
    </row>
    <row r="32" spans="1:15" x14ac:dyDescent="0.25">
      <c r="B32" s="30"/>
      <c r="C32" s="30"/>
      <c r="D32" s="30"/>
      <c r="E32" s="30"/>
      <c r="F32" s="30"/>
      <c r="G32" s="39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/>
      <c r="L32">
        <v>8976334896</v>
      </c>
    </row>
    <row r="33" spans="1:10" x14ac:dyDescent="0.25">
      <c r="B33" s="11" t="s">
        <v>22</v>
      </c>
    </row>
    <row r="34" spans="1:10" x14ac:dyDescent="0.25">
      <c r="B34" s="30">
        <f>29.83*10.764+7.9*10.764</f>
        <v>406.12571999999994</v>
      </c>
      <c r="C34" s="30">
        <v>3500000</v>
      </c>
      <c r="D34" s="30">
        <f t="shared" ref="D34:D39" si="4">C34/B34</f>
        <v>8618.0210403812907</v>
      </c>
      <c r="E34" s="30">
        <v>100</v>
      </c>
      <c r="F34" s="30">
        <v>100</v>
      </c>
      <c r="G34" s="39">
        <f>F34+E34+C34</f>
        <v>3500200</v>
      </c>
      <c r="H34" s="13">
        <f>G34/B34</f>
        <v>8618.5134987264555</v>
      </c>
      <c r="I34" s="14"/>
      <c r="J34" s="13"/>
    </row>
    <row r="35" spans="1:10" x14ac:dyDescent="0.25">
      <c r="B35" s="30">
        <f>28.98*10.764</f>
        <v>311.94072</v>
      </c>
      <c r="C35" s="30">
        <v>3100000</v>
      </c>
      <c r="D35" s="30">
        <f t="shared" si="4"/>
        <v>9937.7856151643173</v>
      </c>
      <c r="E35" s="30">
        <v>186000</v>
      </c>
      <c r="F35" s="30">
        <v>30000</v>
      </c>
      <c r="G35" s="39">
        <f>F35+E35+C35</f>
        <v>3316000</v>
      </c>
      <c r="H35" s="13">
        <f>G35/B35</f>
        <v>10630.224870930606</v>
      </c>
      <c r="I35" s="14"/>
      <c r="J35" s="13"/>
    </row>
    <row r="36" spans="1:10" x14ac:dyDescent="0.25">
      <c r="B36" s="30"/>
      <c r="C36" s="30"/>
      <c r="D36" s="30" t="e">
        <f t="shared" si="4"/>
        <v>#DIV/0!</v>
      </c>
      <c r="E36" s="30">
        <v>240000</v>
      </c>
      <c r="F36" s="30">
        <v>30000</v>
      </c>
      <c r="G36" s="39">
        <f>F36+E36+C36</f>
        <v>270000</v>
      </c>
      <c r="H36" s="13" t="e">
        <f>G36/B36</f>
        <v>#DIV/0!</v>
      </c>
      <c r="I36" s="13"/>
      <c r="J36" s="13"/>
    </row>
    <row r="37" spans="1:10" ht="15.75" x14ac:dyDescent="0.25">
      <c r="A37" s="40"/>
      <c r="B37" s="30"/>
      <c r="C37" s="30"/>
      <c r="D37" s="30" t="e">
        <f t="shared" si="4"/>
        <v>#DIV/0!</v>
      </c>
      <c r="E37" s="30">
        <v>392000</v>
      </c>
      <c r="F37" s="30">
        <v>30000</v>
      </c>
      <c r="G37" s="39">
        <f>F37+E37+C37</f>
        <v>422000</v>
      </c>
      <c r="H37" s="13" t="e">
        <f>G37/B37</f>
        <v>#DIV/0!</v>
      </c>
      <c r="I37" s="13"/>
      <c r="J37" s="13"/>
    </row>
    <row r="38" spans="1:10" ht="15.75" x14ac:dyDescent="0.25">
      <c r="A38" s="40"/>
      <c r="B38" s="30"/>
      <c r="C38" s="30"/>
      <c r="D38" s="30" t="e">
        <f t="shared" si="4"/>
        <v>#DIV/0!</v>
      </c>
      <c r="E38" s="30">
        <v>288000</v>
      </c>
      <c r="F38" s="30">
        <v>30000</v>
      </c>
      <c r="G38" s="39">
        <f>F38+E38+C38</f>
        <v>318000</v>
      </c>
      <c r="H38" s="13" t="e">
        <f>G38/B38</f>
        <v>#DIV/0!</v>
      </c>
      <c r="I38" s="13"/>
      <c r="J38" s="13"/>
    </row>
    <row r="39" spans="1:10" ht="15.75" x14ac:dyDescent="0.25">
      <c r="A39" s="40"/>
      <c r="B39" s="30"/>
      <c r="C39" s="30"/>
      <c r="D39" s="30" t="e">
        <f t="shared" si="4"/>
        <v>#DIV/0!</v>
      </c>
      <c r="E39" s="30"/>
      <c r="F39" s="30"/>
      <c r="G39" s="30"/>
      <c r="H39" s="13"/>
      <c r="I39" s="13"/>
      <c r="J39" s="13"/>
    </row>
    <row r="40" spans="1:10" ht="15.75" x14ac:dyDescent="0.25">
      <c r="A40" s="40"/>
    </row>
    <row r="41" spans="1:10" ht="15.75" x14ac:dyDescent="0.25">
      <c r="A41" s="40"/>
    </row>
    <row r="42" spans="1:10" ht="15.75" x14ac:dyDescent="0.25">
      <c r="A42" s="40"/>
    </row>
    <row r="43" spans="1:10" ht="15.75" x14ac:dyDescent="0.25">
      <c r="A43" s="40"/>
    </row>
    <row r="63" spans="4:6" x14ac:dyDescent="0.25">
      <c r="D63" s="16"/>
      <c r="E63" s="16"/>
      <c r="F63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0" workbookViewId="0">
      <selection activeCell="A43" sqref="A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C43" sqref="C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2024-02-10T10:29:03Z</dcterms:modified>
</cp:coreProperties>
</file>